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ANH.TRAN\Downloads\"/>
    </mc:Choice>
  </mc:AlternateContent>
  <xr:revisionPtr revIDLastSave="0" documentId="13_ncr:1_{275B611A-F1FD-46A5-8F5A-251337F03500}" xr6:coauthVersionLast="47" xr6:coauthVersionMax="47" xr10:uidLastSave="{00000000-0000-0000-0000-000000000000}"/>
  <bookViews>
    <workbookView xWindow="-120" yWindow="-120" windowWidth="29040" windowHeight="15720" tabRatio="824" firstSheet="1" activeTab="1" xr2:uid="{B20238D0-815D-425F-9423-BA7E72EB5618}"/>
  </bookViews>
  <sheets>
    <sheet name="4.2. Event 1" sheetId="11" state="hidden" r:id="rId1"/>
    <sheet name="Activities Budget" sheetId="27" r:id="rId2"/>
    <sheet name="Breakdown for ToR" sheetId="29" state="hidden" r:id="rId3"/>
    <sheet name="4.1 Workshop #1" sheetId="23" r:id="rId4"/>
    <sheet name="4.2. Workshop #2" sheetId="24" r:id="rId5"/>
  </sheets>
  <definedNames>
    <definedName name="_xlnm._FilterDatabase" localSheetId="1" hidden="1">'Activities Budget'!$B$8:$K$8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27" l="1"/>
  <c r="H43" i="27"/>
  <c r="H42" i="27"/>
  <c r="H41" i="27"/>
  <c r="H40" i="27"/>
  <c r="H38" i="27"/>
  <c r="H37" i="27"/>
  <c r="H36" i="27"/>
  <c r="H35" i="27"/>
  <c r="H34" i="27"/>
  <c r="C33" i="27" l="1"/>
  <c r="C44" i="27" l="1"/>
  <c r="C43" i="27"/>
  <c r="C42" i="27"/>
  <c r="C41" i="27"/>
  <c r="C39" i="27"/>
  <c r="C38" i="27"/>
  <c r="C37" i="27"/>
  <c r="C36" i="27"/>
  <c r="J23" i="27" l="1"/>
  <c r="J16" i="27"/>
  <c r="J46" i="27"/>
  <c r="J9" i="27"/>
  <c r="N24" i="11" l="1"/>
  <c r="C2" i="11" l="1"/>
  <c r="L17" i="11"/>
  <c r="L18" i="11"/>
  <c r="L19" i="11"/>
  <c r="L20" i="11"/>
  <c r="L21" i="11"/>
  <c r="L24" i="11"/>
  <c r="L28" i="11"/>
  <c r="L29" i="11"/>
  <c r="L31" i="11"/>
  <c r="L32" i="11"/>
  <c r="L33" i="11"/>
  <c r="L34" i="11"/>
  <c r="L14" i="11"/>
  <c r="L12" i="11"/>
  <c r="L11" i="11"/>
  <c r="K12" i="11"/>
  <c r="K13" i="11"/>
  <c r="K14" i="11"/>
  <c r="K15" i="11"/>
  <c r="K16" i="11"/>
  <c r="K17" i="11"/>
  <c r="K18" i="11"/>
  <c r="K19" i="11"/>
  <c r="K20" i="11"/>
  <c r="K21" i="11"/>
  <c r="K24" i="11"/>
  <c r="K28" i="11"/>
  <c r="K29" i="11"/>
  <c r="K31" i="11"/>
  <c r="K32" i="11"/>
  <c r="K33" i="11"/>
  <c r="K34" i="11"/>
  <c r="K11" i="11"/>
  <c r="J16" i="11" l="1"/>
  <c r="L16" i="11" s="1"/>
  <c r="M16" i="11" s="1"/>
  <c r="M21" i="11"/>
  <c r="N21" i="11" s="1"/>
  <c r="M20" i="11"/>
  <c r="M12" i="11"/>
  <c r="M14" i="11"/>
  <c r="M11" i="11"/>
  <c r="N10" i="11" s="1"/>
  <c r="J15" i="11" l="1"/>
  <c r="L15" i="11" s="1"/>
  <c r="M15" i="11" s="1"/>
  <c r="N13" i="11" s="1"/>
  <c r="J3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tc={CACF3EF7-7D86-42E7-8CC2-11CC7E8278E6}</author>
    <author>tc={CB4A28AD-B6FE-44B2-BF9F-C5181403987B}</author>
    <author>tc={8615171A-8006-436B-A5A8-B8D67B959AD1}</author>
    <author>tc={E05C8CB8-9C17-437C-AB60-5E20C96BE96D}</author>
    <author>tc={C865E68B-325B-4C80-A324-981CC0E94550}</author>
    <author>tc={E2F41C98-EA19-4907-8388-106F558AA1E5}</author>
    <author>tc={AF82343A-03B2-4FF8-8F00-BC012B726C2D}</author>
    <author>tc={CCE359D5-06FC-4F11-935D-92100511447F}</author>
    <author>tc={15585B85-24A7-48DA-A03A-ACA056AEFBE5}</author>
  </authors>
  <commentList>
    <comment ref="N10" authorId="0" shapeId="0" xr:uid="{CACF3EF7-7D86-42E7-8CC2-11CC7E8278E6}">
      <text>
        <t>[Threaded comment]
Your version of Excel allows you to read this threaded comment; however, any edits to it will get removed if the file is opened in a newer version of Excel. Learn more: https://go.microsoft.com/fwlink/?linkid=870924
Comment:
    This is total sub amount of 4.2.1.x</t>
      </text>
    </comment>
    <comment ref="N13" authorId="1" shapeId="0" xr:uid="{CB4A28AD-B6FE-44B2-BF9F-C5181403987B}">
      <text>
        <t>[Threaded comment]
Your version of Excel allows you to read this threaded comment; however, any edits to it will get removed if the file is opened in a newer version of Excel. Learn more: https://go.microsoft.com/fwlink/?linkid=870924
Comment:
    This is total amount of 4.2.2.x</t>
      </text>
    </comment>
    <comment ref="C17" authorId="2" shapeId="0" xr:uid="{8615171A-8006-436B-A5A8-B8D67B959AD1}">
      <text>
        <t>[Threaded comment]
Your version of Excel allows you to read this threaded comment; however, any edits to it will get removed if the file is opened in a newer version of Excel. Learn more: https://go.microsoft.com/fwlink/?linkid=870924
Comment:
    Can we split this cost item into two? Usually, we have local transportation allowances for provincial travel. Then, we need to have another local transportation allowance from their hotel to the venue. 
Reply:
    Yes, just copy the row</t>
      </text>
    </comment>
    <comment ref="C18" authorId="3" shapeId="0" xr:uid="{E05C8CB8-9C17-437C-AB60-5E20C96BE96D}">
      <text>
        <t>[Threaded comment]
Your version of Excel allows you to read this threaded comment; however, any edits to it will get removed if the file is opened in a newer version of Excel. Learn more: https://go.microsoft.com/fwlink/?linkid=870924
Comment:
    This repeats line 12</t>
      </text>
    </comment>
    <comment ref="N21" authorId="4" shapeId="0" xr:uid="{C865E68B-325B-4C80-A324-981CC0E94550}">
      <text>
        <t>[Threaded comment]
Your version of Excel allows you to read this threaded comment; however, any edits to it will get removed if the file is opened in a newer version of Excel. Learn more: https://go.microsoft.com/fwlink/?linkid=870924
Comment:
    This is total amount of 4.2.2.x</t>
      </text>
    </comment>
    <comment ref="N24" authorId="5" shapeId="0" xr:uid="{E2F41C98-EA19-4907-8388-106F558AA1E5}">
      <text>
        <t>[Threaded comment]
Your version of Excel allows you to read this threaded comment; however, any edits to it will get removed if the file is opened in a newer version of Excel. Learn more: https://go.microsoft.com/fwlink/?linkid=870924
Comment:
    This is total amount of 4.2.2.x</t>
      </text>
    </comment>
    <comment ref="C27" authorId="6" shapeId="0" xr:uid="{AF82343A-03B2-4FF8-8F00-BC012B726C2D}">
      <text>
        <t>[Threaded comment]
Your version of Excel allows you to read this threaded comment; however, any edits to it will get removed if the file is opened in a newer version of Excel. Learn more: https://go.microsoft.com/fwlink/?linkid=870924
Comment:
    I would like to add this one more cost item. The cost could be varied whether you do the video recording or not, so you can split into two lines too in case some events do not do the video.
Reply:
    thank you</t>
      </text>
    </comment>
    <comment ref="C33" authorId="7" shapeId="0" xr:uid="{CCE359D5-06FC-4F11-935D-92100511447F}">
      <text>
        <t>[Threaded comment]
Your version of Excel allows you to read this threaded comment; however, any edits to it will get removed if the file is opened in a newer version of Excel. Learn more: https://go.microsoft.com/fwlink/?linkid=870924
Comment:
    Like Iko’s comment on the summary sheet, I prefer to contingency for the whole project, rather than activity-specific. 
Reply:
    noted</t>
      </text>
    </comment>
    <comment ref="B35" authorId="8" shapeId="0" xr:uid="{15585B85-24A7-48DA-A03A-ACA056AEFBE5}">
      <text>
        <t>[Threaded comment]
Your version of Excel allows you to read this threaded comment; however, any edits to it will get removed if the file is opened in a newer version of Excel. Learn more: https://go.microsoft.com/fwlink/?linkid=870924
Comment:
    The list is quite comprehensive, but do we still have freedom to add any unforseen cost items after this one? 
Reply:
    yes, you can add as many rows as needed</t>
      </text>
    </comment>
  </commentList>
</comments>
</file>

<file path=xl/sharedStrings.xml><?xml version="1.0" encoding="utf-8"?>
<sst xmlns="http://schemas.openxmlformats.org/spreadsheetml/2006/main" count="483" uniqueCount="184">
  <si>
    <t>Project Name</t>
  </si>
  <si>
    <t>Task Code</t>
  </si>
  <si>
    <t>Task Name</t>
  </si>
  <si>
    <t>Country Office</t>
  </si>
  <si>
    <t>Activity Name</t>
  </si>
  <si>
    <t>Total Cost</t>
  </si>
  <si>
    <t>Budget Allocation (AUD)</t>
  </si>
  <si>
    <t>Remarks</t>
  </si>
  <si>
    <t>AUD</t>
  </si>
  <si>
    <t>FY 25-26</t>
  </si>
  <si>
    <t>FY 26-27</t>
  </si>
  <si>
    <t>Project Manager</t>
  </si>
  <si>
    <t>Budget Approved Date</t>
  </si>
  <si>
    <t>Activity</t>
  </si>
  <si>
    <t>Category</t>
  </si>
  <si>
    <t>Unit</t>
  </si>
  <si>
    <t>Quantity</t>
  </si>
  <si>
    <t>Currency</t>
  </si>
  <si>
    <t>Rate/unit</t>
  </si>
  <si>
    <t xml:space="preserve">Total </t>
  </si>
  <si>
    <t>Per Activity</t>
  </si>
  <si>
    <t>Professional Services</t>
  </si>
  <si>
    <t>Day</t>
  </si>
  <si>
    <t>USD</t>
  </si>
  <si>
    <t>3.2.1</t>
  </si>
  <si>
    <t>Professional fee</t>
  </si>
  <si>
    <t>Event</t>
  </si>
  <si>
    <t>Event Facilitation Expenses</t>
  </si>
  <si>
    <t>Meetings &amp; Conferences</t>
  </si>
  <si>
    <t>Lumpsum</t>
  </si>
  <si>
    <t>5.1.1</t>
  </si>
  <si>
    <t>Project Completion Report</t>
  </si>
  <si>
    <t>Indonesia</t>
  </si>
  <si>
    <t>Activity Code</t>
  </si>
  <si>
    <t>Times</t>
  </si>
  <si>
    <t xml:space="preserve">Workshop #1 </t>
  </si>
  <si>
    <t>4.2.1</t>
  </si>
  <si>
    <t>4.2.1.1</t>
  </si>
  <si>
    <t>4.2.1.2</t>
  </si>
  <si>
    <t>Transport Consultant</t>
  </si>
  <si>
    <t>Airfare</t>
  </si>
  <si>
    <t>Return</t>
  </si>
  <si>
    <t>4.2.2</t>
  </si>
  <si>
    <t>Participant-related expenses</t>
  </si>
  <si>
    <t>The way we categorize it at the moment is not clear, this is my suggestion</t>
  </si>
  <si>
    <t>4.2.2.1</t>
  </si>
  <si>
    <t xml:space="preserve">Local Participant Perdiem </t>
  </si>
  <si>
    <t>Local Per Diem</t>
  </si>
  <si>
    <t>Person</t>
  </si>
  <si>
    <t>4.2.2.2</t>
  </si>
  <si>
    <t>International Participant Perdiem</t>
  </si>
  <si>
    <t>Overseas Per Diem</t>
  </si>
  <si>
    <t>4.2.2.3</t>
  </si>
  <si>
    <t>Hotel Accommodation</t>
  </si>
  <si>
    <t>Accommodation</t>
  </si>
  <si>
    <t>4.2.2.4</t>
  </si>
  <si>
    <t>Local Transportation Allowance</t>
  </si>
  <si>
    <t>Local Transportation</t>
  </si>
  <si>
    <t>4.2.2.5</t>
  </si>
  <si>
    <t>Airfare - Consultants</t>
  </si>
  <si>
    <t>This repeats line 12</t>
  </si>
  <si>
    <t>4.2.2.6</t>
  </si>
  <si>
    <t>Airfare - RT4D / ASEC</t>
  </si>
  <si>
    <t>4.2.2.7</t>
  </si>
  <si>
    <t>Airfare - Domestic</t>
  </si>
  <si>
    <t>IDR</t>
  </si>
  <si>
    <t>4.2.3</t>
  </si>
  <si>
    <t>Meeting packages (F&amp;B and hotel venue)</t>
  </si>
  <si>
    <t>4.2.3.1</t>
  </si>
  <si>
    <t>Food and beverages</t>
  </si>
  <si>
    <t>4.2.3.2</t>
  </si>
  <si>
    <t>Hotel venue</t>
  </si>
  <si>
    <t>4.2.4</t>
  </si>
  <si>
    <t>Event logistics, equipments and HR support</t>
  </si>
  <si>
    <t>4.2.4.1</t>
  </si>
  <si>
    <t>Technical equipment (Backdrop, screen, sound system, mic, phone, simutaneous intepretation cabin, internet for hybrid, etc)</t>
  </si>
  <si>
    <t>4.2.4.2</t>
  </si>
  <si>
    <t>HR support (reception, liaison, coordination, technical support, etc)</t>
  </si>
  <si>
    <t>4.2.4.3</t>
  </si>
  <si>
    <t>Event Support - Photography and videos</t>
  </si>
  <si>
    <t>4.2.4.4</t>
  </si>
  <si>
    <t>RT4D Branding and Stationaries</t>
  </si>
  <si>
    <t>4.2.5</t>
  </si>
  <si>
    <t>Site Visit</t>
  </si>
  <si>
    <t>4.2.5.1</t>
  </si>
  <si>
    <t>Site Visit - Car Rent</t>
  </si>
  <si>
    <t>4.2.5.2</t>
  </si>
  <si>
    <t>Site Visit - Equipment</t>
  </si>
  <si>
    <t>4.2.5.3</t>
  </si>
  <si>
    <t>Site Visit - Refreshment</t>
  </si>
  <si>
    <t>4.2.6</t>
  </si>
  <si>
    <t xml:space="preserve">Contigency </t>
  </si>
  <si>
    <t>4.2.7</t>
  </si>
  <si>
    <t>Event Management Cost</t>
  </si>
  <si>
    <t>Subcontractor-External</t>
  </si>
  <si>
    <t>Meeting Package - Meeting Venue</t>
  </si>
  <si>
    <t>Event Support - MC</t>
  </si>
  <si>
    <t>Event Support - Interpreter</t>
  </si>
  <si>
    <t>Vietnam</t>
  </si>
  <si>
    <t>Pieces</t>
  </si>
  <si>
    <t>Production of RT4D branded stationaries</t>
  </si>
  <si>
    <t>Miscellaneous</t>
  </si>
  <si>
    <t>Professtional Fee</t>
  </si>
  <si>
    <t>Guideline</t>
  </si>
  <si>
    <t>3.1.2</t>
  </si>
  <si>
    <t>3.1.3</t>
  </si>
  <si>
    <t>3.1.4</t>
  </si>
  <si>
    <t>Video</t>
  </si>
  <si>
    <t>Professional training clip</t>
  </si>
  <si>
    <t>Design Report</t>
  </si>
  <si>
    <t>Participant Expenses</t>
  </si>
  <si>
    <t>Local Participant Perdiem (2 days)</t>
  </si>
  <si>
    <t>Hotel Accommodation (1 night)</t>
  </si>
  <si>
    <t>RT4D branded stationaries</t>
  </si>
  <si>
    <t>Event material</t>
  </si>
  <si>
    <t>Translation if any</t>
  </si>
  <si>
    <t>Event Support - Videoman &amp; Cameraman</t>
  </si>
  <si>
    <t>Event logistics &amp; organization service (equipment including audio &amp; visual equipments, internet, livestream if any &amp; POS), reception and technical support</t>
  </si>
  <si>
    <t>4.1.1</t>
  </si>
  <si>
    <t>4.1.2</t>
  </si>
  <si>
    <t>4.1.3</t>
  </si>
  <si>
    <t>4.1.4</t>
  </si>
  <si>
    <t>4.1.5</t>
  </si>
  <si>
    <t>Design survey questions with consultation</t>
  </si>
  <si>
    <t>RCEP Utilisation</t>
  </si>
  <si>
    <t>Activity 2: National RCEP Knowledge and Needs Landscape Survey</t>
  </si>
  <si>
    <t>Activity 4: Capacity buidling Workshops</t>
  </si>
  <si>
    <t>Activity 5: Reporting</t>
  </si>
  <si>
    <t>Develop the outline of the guideline, conduct required consultations</t>
  </si>
  <si>
    <t>Activity 3: Development of Updated RCEP Guidance and Digital Materials</t>
  </si>
  <si>
    <t>Airport transfer allowance (10ppl)</t>
  </si>
  <si>
    <t>Land travel allowance (20ppl)</t>
  </si>
  <si>
    <t>Disseminating surveys, buy Mail services of orgs like VCCI, Auscham, etc. Follow up, require at least 1000 responses</t>
  </si>
  <si>
    <t>Development of report based on survey result</t>
  </si>
  <si>
    <t>Develop the drafts of the Guideline</t>
  </si>
  <si>
    <t>Graphic design of Guideline</t>
  </si>
  <si>
    <t>3.1.1</t>
  </si>
  <si>
    <t>Event Facilication expenses, which includes: Full package for 40 people workshop (incl. venue rental, lunch and coffee breaks), Equipment rental (i.e., microphone, photocopy machine, laptop, LCD projector, printer), backdrop and banners</t>
  </si>
  <si>
    <t>Workshop #1 in Hanoi  (100 participants including 30 by land/air &amp; 70 in Hanoi). Total possibly 30 stay overnight</t>
  </si>
  <si>
    <t>Workshop #2 in HCM (100 participants including 30 by land/air &amp; 70 in HCM). Total 30 stay overnight</t>
  </si>
  <si>
    <t>Total Cost (AUD)</t>
  </si>
  <si>
    <t>Opening Workshop for 50 participants with MoIT providing venue</t>
  </si>
  <si>
    <t>Event management cost</t>
  </si>
  <si>
    <t>Consultant travel cost + accommodation + per diem (if any)</t>
  </si>
  <si>
    <t xml:space="preserve">Local Participant Perdiem (2 days) </t>
  </si>
  <si>
    <t xml:space="preserve">Hotel Accommodation (1 night) </t>
  </si>
  <si>
    <t>Airport transfer allowance</t>
  </si>
  <si>
    <t xml:space="preserve">Airfare - Domestic </t>
  </si>
  <si>
    <t>Event Facilication expenses, which includes: Full package for 40 people workshop (incl. venue rental, lunch and coffee breaks), Equipment rental (i.e., microphone, photocopy machine, laptop, LED screen, printer), backdrop and banners</t>
  </si>
  <si>
    <t>Activity 1: Opening Workshop for 40 participants provisionally at MoIT's venue</t>
  </si>
  <si>
    <t>Promoting RCEP Utilisation, especially in Digital Trade, through Private Sector and Inclusive Engagement</t>
  </si>
  <si>
    <t>Please specify</t>
  </si>
  <si>
    <t>Workshop #1 in Hanoi  (100 - 120 participants including 30 by land/air &amp; 70 in Hanoi). Total possibly 30 stay overnight</t>
  </si>
  <si>
    <t>Consultant travel cost (if any)</t>
  </si>
  <si>
    <t>Consultant accommodation (if any)</t>
  </si>
  <si>
    <t>Consultant per diem (if any)</t>
  </si>
  <si>
    <t>Days/ Times</t>
  </si>
  <si>
    <t>Workshop #2 in HCM (100 - 120 participants including 30 by land/air &amp; 70 in HCM). Total 30 stay overnight</t>
  </si>
  <si>
    <t>UN Cost Norm</t>
  </si>
  <si>
    <t>Please fill in the tab “4.2 Workshop #2” and complete this section</t>
  </si>
  <si>
    <t>Please fill in the tab "4.1 Workshop #1" and complete this section</t>
  </si>
  <si>
    <t>4.1.1.1</t>
  </si>
  <si>
    <t>4.1.1.2</t>
  </si>
  <si>
    <t>4.1.1.3</t>
  </si>
  <si>
    <t>4.1.1.4</t>
  </si>
  <si>
    <t>4.1.2.1</t>
  </si>
  <si>
    <t>4.1.2.2</t>
  </si>
  <si>
    <t>4.1.2.3</t>
  </si>
  <si>
    <t>4.1.2.4</t>
  </si>
  <si>
    <t>4.1.2.5</t>
  </si>
  <si>
    <t>4.1.3.1</t>
  </si>
  <si>
    <t>4.1.3.2</t>
  </si>
  <si>
    <t>4.1.3.3</t>
  </si>
  <si>
    <t>4.1.3.4</t>
  </si>
  <si>
    <t>4.1.3.5</t>
  </si>
  <si>
    <t>4.1.3.6</t>
  </si>
  <si>
    <t>4.1.3.7</t>
  </si>
  <si>
    <t>4.2.1.3</t>
  </si>
  <si>
    <t>4.2.1.4</t>
  </si>
  <si>
    <t>4.2.3.3</t>
  </si>
  <si>
    <t>4.2.3.4</t>
  </si>
  <si>
    <t>4.2.3.5</t>
  </si>
  <si>
    <t>4.2.3.6</t>
  </si>
  <si>
    <t>4.2.3.7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</si>
</sst>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0_-;\-* #,##0.0_-;_-*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sz val="11"/>
      <color rgb="FF000000"/>
      <name val="Calibri"/>
      <family val="2"/>
    </font>
    <font>
      <b/>
      <sz val="11"/>
      <color theme="0"/>
      <name val="Aptos Narrow"/>
      <family val="2"/>
      <scheme val="minor"/>
    </font>
    <font>
      <sz val="11"/>
      <color rgb="FFFF0000"/>
      <name val="Aptos Narrow"/>
      <family val="2"/>
      <scheme val="minor"/>
    </font>
    <font>
      <b/>
      <sz val="11"/>
      <color rgb="FF000000"/>
      <name val="Aptos Narrow"/>
      <family val="2"/>
      <scheme val="minor"/>
    </font>
    <font>
      <sz val="12"/>
      <color theme="1"/>
      <name val="Aptos Narrow"/>
      <family val="2"/>
      <scheme val="minor"/>
    </font>
    <font>
      <sz val="11"/>
      <color theme="8" tint="0.39997558519241921"/>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499984740745262"/>
        <bgColor indexed="64"/>
      </patternFill>
    </fill>
    <fill>
      <patternFill patternType="solid">
        <fgColor rgb="FFFFFF00"/>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164" fontId="1" fillId="0" borderId="0" applyFont="0" applyFill="0" applyBorder="0" applyAlignment="0" applyProtection="0"/>
    <xf numFmtId="0" fontId="5" fillId="0" borderId="0"/>
    <xf numFmtId="0" fontId="9" fillId="0" borderId="0"/>
    <xf numFmtId="43" fontId="9" fillId="0" borderId="0" applyFont="0" applyFill="0" applyBorder="0" applyAlignment="0" applyProtection="0"/>
    <xf numFmtId="43" fontId="1" fillId="0" borderId="0" applyFont="0" applyFill="0" applyBorder="0" applyAlignment="0" applyProtection="0"/>
  </cellStyleXfs>
  <cellXfs count="196">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4" fontId="0" fillId="0" borderId="0" xfId="1" applyFont="1"/>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0" fillId="0" borderId="0" xfId="0" applyAlignment="1">
      <alignment vertical="center"/>
    </xf>
    <xf numFmtId="0" fontId="2" fillId="0" borderId="0" xfId="0" applyFont="1" applyAlignment="1">
      <alignment vertical="center"/>
    </xf>
    <xf numFmtId="164" fontId="0" fillId="0" borderId="7" xfId="1" applyFont="1" applyBorder="1"/>
    <xf numFmtId="0" fontId="0" fillId="0" borderId="2" xfId="0" applyBorder="1"/>
    <xf numFmtId="164" fontId="0" fillId="0" borderId="9" xfId="1" applyFont="1" applyBorder="1"/>
    <xf numFmtId="164" fontId="0" fillId="0" borderId="22" xfId="1" applyFont="1" applyBorder="1"/>
    <xf numFmtId="164" fontId="0" fillId="0" borderId="23" xfId="1" applyFont="1" applyBorder="1"/>
    <xf numFmtId="0" fontId="0" fillId="0" borderId="22" xfId="0" applyBorder="1"/>
    <xf numFmtId="0" fontId="0" fillId="0" borderId="23" xfId="0" applyBorder="1"/>
    <xf numFmtId="0" fontId="2" fillId="2" borderId="0" xfId="0" applyFont="1" applyFill="1"/>
    <xf numFmtId="0" fontId="0" fillId="0" borderId="7" xfId="0" applyBorder="1"/>
    <xf numFmtId="0" fontId="0" fillId="0" borderId="9" xfId="0" applyBorder="1"/>
    <xf numFmtId="0" fontId="2" fillId="2" borderId="22" xfId="0" applyFont="1" applyFill="1" applyBorder="1"/>
    <xf numFmtId="164" fontId="2" fillId="2" borderId="7" xfId="1" applyFont="1" applyFill="1" applyBorder="1"/>
    <xf numFmtId="164" fontId="0" fillId="0" borderId="6" xfId="1" applyFont="1" applyBorder="1"/>
    <xf numFmtId="164" fontId="0" fillId="0" borderId="8" xfId="1" applyFont="1" applyBorder="1"/>
    <xf numFmtId="164" fontId="2" fillId="0" borderId="22" xfId="1" applyFont="1" applyBorder="1"/>
    <xf numFmtId="0" fontId="0" fillId="0" borderId="6" xfId="0" applyBorder="1"/>
    <xf numFmtId="0" fontId="2" fillId="2" borderId="6" xfId="0" applyFont="1" applyFill="1" applyBorder="1"/>
    <xf numFmtId="0" fontId="2" fillId="2" borderId="7" xfId="0" applyFont="1" applyFill="1" applyBorder="1"/>
    <xf numFmtId="0" fontId="0" fillId="0" borderId="8" xfId="0" applyBorder="1"/>
    <xf numFmtId="164" fontId="6" fillId="3" borderId="33" xfId="1"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164" fontId="6" fillId="3" borderId="23" xfId="1" applyFont="1" applyFill="1" applyBorder="1" applyAlignment="1">
      <alignment horizontal="center" vertical="center"/>
    </xf>
    <xf numFmtId="164" fontId="0" fillId="0" borderId="0" xfId="1" applyFont="1" applyBorder="1"/>
    <xf numFmtId="164" fontId="0" fillId="0" borderId="2" xfId="1" applyFont="1" applyBorder="1"/>
    <xf numFmtId="0" fontId="0" fillId="0" borderId="1" xfId="0" applyBorder="1"/>
    <xf numFmtId="0" fontId="7" fillId="0" borderId="22" xfId="0" applyFont="1" applyBorder="1"/>
    <xf numFmtId="0" fontId="7" fillId="4" borderId="7" xfId="0" applyFont="1" applyFill="1" applyBorder="1"/>
    <xf numFmtId="0" fontId="4" fillId="0" borderId="7" xfId="0" applyFont="1" applyBorder="1"/>
    <xf numFmtId="0" fontId="0" fillId="0" borderId="22" xfId="0" applyBorder="1" applyAlignment="1">
      <alignment horizontal="center" vertical="center"/>
    </xf>
    <xf numFmtId="0" fontId="7" fillId="4" borderId="22" xfId="0" applyFont="1" applyFill="1" applyBorder="1" applyAlignment="1">
      <alignment horizontal="center" vertical="center"/>
    </xf>
    <xf numFmtId="0" fontId="4" fillId="0" borderId="22" xfId="0" applyFont="1"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xf>
    <xf numFmtId="0" fontId="0" fillId="0" borderId="0" xfId="0" applyAlignment="1">
      <alignment horizontal="left"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2" fillId="2" borderId="6" xfId="0" applyFont="1" applyFill="1"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0" fillId="0" borderId="8" xfId="0" applyBorder="1" applyAlignment="1">
      <alignment horizontal="left" vertical="center"/>
    </xf>
    <xf numFmtId="164" fontId="0" fillId="0" borderId="0" xfId="1" applyFont="1" applyAlignment="1">
      <alignment vertical="center"/>
    </xf>
    <xf numFmtId="0" fontId="2" fillId="2" borderId="0" xfId="0" applyFont="1" applyFill="1" applyAlignment="1">
      <alignment vertical="center" wrapText="1"/>
    </xf>
    <xf numFmtId="0" fontId="2" fillId="2" borderId="22" xfId="0" applyFont="1" applyFill="1" applyBorder="1" applyAlignment="1">
      <alignment vertical="center"/>
    </xf>
    <xf numFmtId="164" fontId="2" fillId="2" borderId="6" xfId="1" applyFont="1" applyFill="1" applyBorder="1" applyAlignment="1">
      <alignment vertical="center"/>
    </xf>
    <xf numFmtId="164" fontId="2" fillId="2" borderId="7" xfId="1" applyFont="1" applyFill="1" applyBorder="1" applyAlignment="1">
      <alignment vertical="center"/>
    </xf>
    <xf numFmtId="164" fontId="2" fillId="2" borderId="7" xfId="0" applyNumberFormat="1" applyFont="1" applyFill="1" applyBorder="1" applyAlignment="1">
      <alignment vertical="center"/>
    </xf>
    <xf numFmtId="0" fontId="2" fillId="0" borderId="7" xfId="0" applyFont="1" applyBorder="1" applyAlignment="1">
      <alignment vertical="center"/>
    </xf>
    <xf numFmtId="0" fontId="0" fillId="0" borderId="0" xfId="0" quotePrefix="1" applyAlignment="1">
      <alignment vertical="center" wrapText="1"/>
    </xf>
    <xf numFmtId="0" fontId="0" fillId="0" borderId="22" xfId="0" applyBorder="1" applyAlignment="1">
      <alignment vertical="center"/>
    </xf>
    <xf numFmtId="164" fontId="0" fillId="0" borderId="7" xfId="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2" xfId="0" applyFont="1" applyBorder="1" applyAlignment="1">
      <alignment vertical="center"/>
    </xf>
    <xf numFmtId="164" fontId="2" fillId="0" borderId="7" xfId="1" applyFont="1" applyBorder="1" applyAlignment="1">
      <alignment vertical="center"/>
    </xf>
    <xf numFmtId="0" fontId="2" fillId="0" borderId="6" xfId="0" applyFont="1" applyBorder="1" applyAlignment="1">
      <alignment vertical="center"/>
    </xf>
    <xf numFmtId="0" fontId="8" fillId="0" borderId="0" xfId="0" applyFont="1" applyAlignment="1">
      <alignment vertical="center" wrapText="1"/>
    </xf>
    <xf numFmtId="164" fontId="0" fillId="2" borderId="7" xfId="1" applyFont="1" applyFill="1" applyBorder="1" applyAlignment="1">
      <alignment vertical="center"/>
    </xf>
    <xf numFmtId="0" fontId="0" fillId="0" borderId="2" xfId="0" applyBorder="1" applyAlignment="1">
      <alignment vertical="center" wrapText="1"/>
    </xf>
    <xf numFmtId="0" fontId="0" fillId="0" borderId="23" xfId="0" applyBorder="1" applyAlignment="1">
      <alignment vertical="center"/>
    </xf>
    <xf numFmtId="164" fontId="0" fillId="0" borderId="9" xfId="1"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64" fontId="2" fillId="2" borderId="0" xfId="1" applyFont="1" applyFill="1" applyBorder="1" applyAlignment="1">
      <alignment vertical="center"/>
    </xf>
    <xf numFmtId="164" fontId="0" fillId="0" borderId="0" xfId="1" applyFont="1" applyBorder="1" applyAlignment="1">
      <alignment vertical="center"/>
    </xf>
    <xf numFmtId="164" fontId="2" fillId="0" borderId="0" xfId="1" applyFont="1" applyBorder="1" applyAlignment="1">
      <alignment vertical="center"/>
    </xf>
    <xf numFmtId="164" fontId="0" fillId="0" borderId="2" xfId="1" applyFont="1" applyBorder="1" applyAlignment="1">
      <alignment vertical="center"/>
    </xf>
    <xf numFmtId="164" fontId="2" fillId="2" borderId="0" xfId="1" applyFont="1" applyFill="1" applyBorder="1"/>
    <xf numFmtId="0" fontId="2" fillId="2" borderId="6" xfId="0" applyFont="1" applyFill="1" applyBorder="1" applyAlignment="1">
      <alignment vertical="center"/>
    </xf>
    <xf numFmtId="0" fontId="2" fillId="2" borderId="7" xfId="0" applyFont="1" applyFill="1" applyBorder="1" applyAlignment="1">
      <alignment vertical="center"/>
    </xf>
    <xf numFmtId="164" fontId="2" fillId="0" borderId="0" xfId="1" applyFont="1" applyAlignment="1">
      <alignment vertical="center"/>
    </xf>
    <xf numFmtId="164" fontId="2" fillId="2" borderId="0" xfId="1" applyFont="1" applyFill="1" applyAlignment="1">
      <alignment vertical="center"/>
    </xf>
    <xf numFmtId="0" fontId="10" fillId="0" borderId="7" xfId="0" applyFont="1" applyBorder="1"/>
    <xf numFmtId="0" fontId="10" fillId="0" borderId="6" xfId="0" applyFont="1" applyBorder="1"/>
    <xf numFmtId="0" fontId="10" fillId="0" borderId="0" xfId="0" applyFont="1"/>
    <xf numFmtId="164" fontId="10" fillId="0" borderId="7" xfId="1" applyFont="1" applyBorder="1"/>
    <xf numFmtId="0" fontId="2" fillId="2" borderId="22" xfId="0" applyFont="1" applyFill="1" applyBorder="1" applyAlignment="1">
      <alignment horizontal="left"/>
    </xf>
    <xf numFmtId="0" fontId="0" fillId="0" borderId="22" xfId="0" applyBorder="1" applyAlignment="1">
      <alignment horizontal="left"/>
    </xf>
    <xf numFmtId="0" fontId="0" fillId="0" borderId="8" xfId="0" applyBorder="1" applyAlignment="1">
      <alignment horizontal="left"/>
    </xf>
    <xf numFmtId="0" fontId="0" fillId="0" borderId="23" xfId="0" applyBorder="1" applyAlignment="1">
      <alignment horizontal="left"/>
    </xf>
    <xf numFmtId="0" fontId="0" fillId="0" borderId="36" xfId="0" applyBorder="1" applyAlignment="1">
      <alignment vertical="center"/>
    </xf>
    <xf numFmtId="0" fontId="10" fillId="0" borderId="22" xfId="0" applyFont="1" applyBorder="1"/>
    <xf numFmtId="0" fontId="0" fillId="5" borderId="6" xfId="0" applyFill="1" applyBorder="1" applyAlignment="1">
      <alignment horizontal="left" vertical="center"/>
    </xf>
    <xf numFmtId="0" fontId="2" fillId="5" borderId="22" xfId="0" applyFont="1" applyFill="1" applyBorder="1" applyAlignment="1">
      <alignment horizontal="left"/>
    </xf>
    <xf numFmtId="0" fontId="0" fillId="5" borderId="22" xfId="0" applyFill="1" applyBorder="1" applyAlignment="1">
      <alignment horizontal="left"/>
    </xf>
    <xf numFmtId="0" fontId="0" fillId="5" borderId="6" xfId="0" applyFill="1" applyBorder="1"/>
    <xf numFmtId="0" fontId="0" fillId="5" borderId="0" xfId="0" applyFill="1"/>
    <xf numFmtId="0" fontId="0" fillId="5" borderId="7" xfId="0" applyFill="1" applyBorder="1"/>
    <xf numFmtId="164" fontId="0" fillId="5" borderId="0" xfId="1" applyFont="1" applyFill="1" applyBorder="1"/>
    <xf numFmtId="164" fontId="0" fillId="5" borderId="7" xfId="1" applyFont="1" applyFill="1" applyBorder="1"/>
    <xf numFmtId="0" fontId="2" fillId="5" borderId="6" xfId="0" applyFont="1" applyFill="1" applyBorder="1" applyAlignment="1">
      <alignment horizontal="left" vertical="center"/>
    </xf>
    <xf numFmtId="0" fontId="2" fillId="5" borderId="6" xfId="0" applyFont="1" applyFill="1" applyBorder="1"/>
    <xf numFmtId="0" fontId="2" fillId="5" borderId="0" xfId="0" applyFont="1" applyFill="1"/>
    <xf numFmtId="0" fontId="2" fillId="5" borderId="7" xfId="0" applyFont="1" applyFill="1" applyBorder="1"/>
    <xf numFmtId="164" fontId="2" fillId="5" borderId="0" xfId="1" applyFont="1" applyFill="1" applyBorder="1"/>
    <xf numFmtId="164" fontId="2" fillId="5" borderId="7" xfId="1" applyFont="1" applyFill="1" applyBorder="1"/>
    <xf numFmtId="0" fontId="0" fillId="5" borderId="6" xfId="0" applyFill="1" applyBorder="1" applyAlignment="1">
      <alignment vertical="center"/>
    </xf>
    <xf numFmtId="0" fontId="2" fillId="5" borderId="22" xfId="0" applyFont="1" applyFill="1" applyBorder="1"/>
    <xf numFmtId="0" fontId="0" fillId="5" borderId="22" xfId="0" applyFill="1" applyBorder="1"/>
    <xf numFmtId="0" fontId="2" fillId="5" borderId="6" xfId="0" applyFont="1" applyFill="1" applyBorder="1" applyAlignment="1">
      <alignment vertical="center"/>
    </xf>
    <xf numFmtId="0" fontId="2" fillId="5" borderId="36" xfId="0" applyFont="1" applyFill="1" applyBorder="1" applyAlignment="1">
      <alignment vertical="center"/>
    </xf>
    <xf numFmtId="0" fontId="2" fillId="2" borderId="22" xfId="0" applyFont="1" applyFill="1" applyBorder="1" applyAlignment="1">
      <alignment wrapText="1"/>
    </xf>
    <xf numFmtId="0" fontId="2" fillId="2" borderId="22" xfId="0" applyFont="1" applyFill="1" applyBorder="1" applyAlignment="1">
      <alignment horizontal="left" wrapText="1"/>
    </xf>
    <xf numFmtId="165" fontId="0" fillId="0" borderId="0" xfId="1" applyNumberFormat="1" applyFont="1"/>
    <xf numFmtId="165" fontId="2" fillId="2" borderId="0" xfId="1" applyNumberFormat="1" applyFont="1" applyFill="1" applyBorder="1"/>
    <xf numFmtId="165" fontId="2" fillId="2" borderId="7" xfId="1" applyNumberFormat="1" applyFont="1" applyFill="1" applyBorder="1"/>
    <xf numFmtId="165" fontId="0" fillId="5" borderId="0" xfId="1" applyNumberFormat="1" applyFont="1" applyFill="1" applyBorder="1"/>
    <xf numFmtId="165" fontId="0" fillId="5" borderId="7" xfId="1" applyNumberFormat="1" applyFont="1" applyFill="1" applyBorder="1"/>
    <xf numFmtId="165" fontId="0" fillId="0" borderId="0" xfId="1" applyNumberFormat="1" applyFont="1" applyBorder="1"/>
    <xf numFmtId="165" fontId="0" fillId="0" borderId="7" xfId="1" applyNumberFormat="1" applyFont="1" applyBorder="1"/>
    <xf numFmtId="165" fontId="2" fillId="5" borderId="0" xfId="1" applyNumberFormat="1" applyFont="1" applyFill="1" applyBorder="1"/>
    <xf numFmtId="165" fontId="2" fillId="5" borderId="7" xfId="1" applyNumberFormat="1" applyFont="1" applyFill="1" applyBorder="1"/>
    <xf numFmtId="165" fontId="0" fillId="0" borderId="2" xfId="1" applyNumberFormat="1" applyFont="1" applyBorder="1"/>
    <xf numFmtId="165" fontId="0" fillId="0" borderId="9" xfId="1" applyNumberFormat="1" applyFont="1" applyBorder="1"/>
    <xf numFmtId="165" fontId="2" fillId="0" borderId="0" xfId="1" applyNumberFormat="1" applyFont="1"/>
    <xf numFmtId="164" fontId="10" fillId="0" borderId="0" xfId="1" applyFont="1"/>
    <xf numFmtId="0" fontId="0" fillId="0" borderId="1" xfId="0" applyBorder="1" applyAlignment="1">
      <alignment horizontal="left"/>
    </xf>
    <xf numFmtId="0" fontId="0" fillId="0" borderId="1" xfId="0" applyBorder="1" applyAlignment="1">
      <alignment vertical="center"/>
    </xf>
    <xf numFmtId="165" fontId="0" fillId="0" borderId="1" xfId="5" applyNumberFormat="1" applyFont="1" applyBorder="1"/>
    <xf numFmtId="0" fontId="0" fillId="0" borderId="1" xfId="0" applyBorder="1" applyAlignment="1">
      <alignment vertical="center" wrapText="1"/>
    </xf>
    <xf numFmtId="165" fontId="2" fillId="0" borderId="1" xfId="5" applyNumberFormat="1" applyFont="1" applyBorder="1"/>
    <xf numFmtId="0" fontId="2" fillId="5" borderId="1" xfId="0" applyFont="1" applyFill="1" applyBorder="1" applyAlignment="1">
      <alignment horizontal="left"/>
    </xf>
    <xf numFmtId="0" fontId="2" fillId="5" borderId="1" xfId="0" applyFont="1" applyFill="1" applyBorder="1"/>
    <xf numFmtId="165" fontId="2" fillId="5" borderId="1" xfId="5" applyNumberFormat="1" applyFont="1" applyFill="1" applyBorder="1"/>
    <xf numFmtId="0" fontId="0" fillId="5" borderId="1" xfId="0" applyFill="1" applyBorder="1"/>
    <xf numFmtId="165" fontId="0" fillId="5" borderId="1" xfId="5" applyNumberFormat="1" applyFont="1" applyFill="1" applyBorder="1"/>
    <xf numFmtId="43" fontId="2" fillId="5" borderId="1" xfId="5" applyFont="1" applyFill="1" applyBorder="1"/>
    <xf numFmtId="43" fontId="0" fillId="0" borderId="1" xfId="5" applyFont="1" applyBorder="1"/>
    <xf numFmtId="43" fontId="0" fillId="5" borderId="1" xfId="5" applyFont="1" applyFill="1" applyBorder="1"/>
    <xf numFmtId="0" fontId="0" fillId="0" borderId="1" xfId="0" quotePrefix="1" applyBorder="1" applyAlignment="1">
      <alignment horizontal="left"/>
    </xf>
    <xf numFmtId="0" fontId="2" fillId="0" borderId="0" xfId="0" applyFont="1" applyAlignment="1">
      <alignment horizontal="left" vertical="center"/>
    </xf>
    <xf numFmtId="0" fontId="0" fillId="4" borderId="0" xfId="0" applyFill="1" applyAlignment="1">
      <alignment vertical="center" wrapText="1"/>
    </xf>
    <xf numFmtId="164" fontId="6" fillId="3" borderId="31" xfId="1" applyFont="1" applyFill="1" applyBorder="1" applyAlignment="1">
      <alignment horizontal="center" vertical="center" wrapText="1"/>
    </xf>
    <xf numFmtId="164" fontId="6" fillId="3" borderId="34" xfId="1"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164" fontId="6" fillId="3" borderId="32" xfId="1" applyFont="1" applyFill="1" applyBorder="1" applyAlignment="1">
      <alignment horizontal="center" vertical="center" wrapText="1"/>
    </xf>
    <xf numFmtId="164" fontId="6" fillId="3" borderId="35" xfId="1" applyFont="1" applyFill="1" applyBorder="1" applyAlignment="1">
      <alignment horizontal="center" vertical="center" wrapText="1"/>
    </xf>
    <xf numFmtId="164" fontId="6" fillId="3" borderId="4" xfId="1" applyFont="1" applyFill="1" applyBorder="1" applyAlignment="1">
      <alignment horizontal="center" vertical="center" wrapText="1"/>
    </xf>
    <xf numFmtId="164" fontId="6" fillId="3" borderId="37" xfId="1" applyFont="1" applyFill="1" applyBorder="1" applyAlignment="1">
      <alignment horizontal="center" vertical="center" wrapText="1"/>
    </xf>
    <xf numFmtId="164" fontId="6" fillId="3" borderId="5" xfId="1" applyFont="1" applyFill="1" applyBorder="1" applyAlignment="1">
      <alignment horizontal="center" vertical="center" wrapText="1"/>
    </xf>
    <xf numFmtId="164" fontId="6" fillId="3" borderId="26" xfId="1"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1" xfId="0" applyFont="1" applyFill="1" applyBorder="1" applyAlignment="1">
      <alignment horizont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165" fontId="6" fillId="3" borderId="1" xfId="5" applyNumberFormat="1" applyFont="1" applyFill="1" applyBorder="1" applyAlignment="1">
      <alignment horizontal="center" vertical="center" wrapText="1"/>
    </xf>
    <xf numFmtId="0" fontId="6" fillId="3" borderId="3" xfId="0" applyFont="1" applyFill="1" applyBorder="1" applyAlignment="1">
      <alignment horizontal="left" vertical="center"/>
    </xf>
    <xf numFmtId="0" fontId="6" fillId="3" borderId="8"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165" fontId="6" fillId="3" borderId="4" xfId="1" applyNumberFormat="1" applyFont="1" applyFill="1" applyBorder="1" applyAlignment="1">
      <alignment horizontal="center" vertical="center" wrapText="1"/>
    </xf>
    <xf numFmtId="165" fontId="6" fillId="3" borderId="0"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7" xfId="1" applyNumberFormat="1" applyFont="1" applyFill="1" applyBorder="1" applyAlignment="1">
      <alignment horizontal="center" vertical="center" wrapText="1"/>
    </xf>
    <xf numFmtId="0" fontId="6" fillId="3" borderId="3" xfId="0" applyFont="1" applyFill="1" applyBorder="1" applyAlignment="1">
      <alignment vertical="center"/>
    </xf>
    <xf numFmtId="0" fontId="6" fillId="3" borderId="8" xfId="0" applyFont="1" applyFill="1" applyBorder="1" applyAlignment="1">
      <alignment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164" fontId="6" fillId="3" borderId="0" xfId="1" applyFont="1" applyFill="1" applyBorder="1" applyAlignment="1">
      <alignment horizontal="center" vertical="center" wrapText="1"/>
    </xf>
    <xf numFmtId="164" fontId="6" fillId="3" borderId="7" xfId="1" applyFont="1" applyFill="1" applyBorder="1" applyAlignment="1">
      <alignment horizontal="center" vertical="center" wrapText="1"/>
    </xf>
    <xf numFmtId="0" fontId="2" fillId="2" borderId="39" xfId="0" applyFont="1" applyFill="1" applyBorder="1" applyAlignment="1">
      <alignment vertical="center"/>
    </xf>
    <xf numFmtId="0" fontId="0" fillId="0" borderId="40" xfId="0" applyBorder="1"/>
    <xf numFmtId="0" fontId="2" fillId="2" borderId="40" xfId="0" applyFont="1" applyFill="1" applyBorder="1" applyAlignment="1">
      <alignment vertical="center"/>
    </xf>
    <xf numFmtId="0" fontId="0" fillId="0" borderId="40" xfId="0" applyBorder="1" applyAlignment="1">
      <alignment vertical="center"/>
    </xf>
  </cellXfs>
  <cellStyles count="6">
    <cellStyle name="Comma" xfId="1" builtinId="3"/>
    <cellStyle name="Comma 2" xfId="4" xr:uid="{A76F77DC-6425-45A5-80C5-6F9763C1BA03}"/>
    <cellStyle name="Comma 3" xfId="5" xr:uid="{F9C56AC7-EFFD-45A4-8A59-EAA023567AAC}"/>
    <cellStyle name="Normal" xfId="0" builtinId="0"/>
    <cellStyle name="Normal 2" xfId="2" xr:uid="{8C208B07-02E6-4B26-BA5F-58E1B717B24D}"/>
    <cellStyle name="Normal 3" xfId="3" xr:uid="{8D4A7C63-F173-45B8-A0D0-20E97C789E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hristiena Dewikumara" id="{BCF04D28-1F27-4E53-9190-07B2DF6405FD}" userId="" providerId=""/>
  <person displayName="Mai Nguyen" id="{98512D01-91DE-4763-BD2C-FB8297EF3BFE}" userId="Mai Nguyen" providerId="None"/>
  <person displayName="MOLYANETH HENG" id="{EEB9D0D8-A4ED-4165-8F81-8CFBD8099F4D}" userId="MOLYANETH HENG" providerId="None"/>
  <person displayName="Dewikumara, Christiena" id="{FBCE9357-B861-4A91-AF68-9B8681D530E0}" userId="S::C.DEWIKUMARA@tetratech.com::405cbbd3-df22-47fa-acd5-972b3f3c245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0" dT="2025-07-15T08:28:04.94" personId="{FBCE9357-B861-4A91-AF68-9B8681D530E0}" id="{CACF3EF7-7D86-42E7-8CC2-11CC7E8278E6}">
    <text>This is total sub amount of 4.2.1.x</text>
  </threadedComment>
  <threadedComment ref="N13" dT="2025-07-15T08:27:14.67" personId="{FBCE9357-B861-4A91-AF68-9B8681D530E0}" id="{CB4A28AD-B6FE-44B2-BF9F-C5181403987B}">
    <text>This is total amount of 4.2.2.x</text>
  </threadedComment>
  <threadedComment ref="C17" dT="2025-07-17T07:55:14.53" personId="{EEB9D0D8-A4ED-4165-8F81-8CFBD8099F4D}" id="{8615171A-8006-436B-A5A8-B8D67B959AD1}">
    <text xml:space="preserve">Can we split this cost item into two? Usually, we have local transportation allowances for provincial travel. Then, we need to have another local transportation allowance from their hotel to the venue. </text>
  </threadedComment>
  <threadedComment ref="C17" dT="2025-07-17T08:19:43.39" personId="{BCF04D28-1F27-4E53-9190-07B2DF6405FD}" id="{22F18D76-CBBF-4461-B29F-65DDC465BBCE}" parentId="{8615171A-8006-436B-A5A8-B8D67B959AD1}">
    <text>Yes, just copy the row</text>
  </threadedComment>
  <threadedComment ref="C18" dT="2025-07-17T09:19:35.02" personId="{98512D01-91DE-4763-BD2C-FB8297EF3BFE}" id="{E05C8CB8-9C17-437C-AB60-5E20C96BE96D}">
    <text>This repeats line 12</text>
  </threadedComment>
  <threadedComment ref="N21" dT="2025-07-15T08:27:14.67" personId="{FBCE9357-B861-4A91-AF68-9B8681D530E0}" id="{C865E68B-325B-4C80-A324-981CC0E94550}">
    <text>This is total amount of 4.2.2.x</text>
  </threadedComment>
  <threadedComment ref="N24" dT="2025-07-15T08:27:14.67" personId="{FBCE9357-B861-4A91-AF68-9B8681D530E0}" id="{E2F41C98-EA19-4907-8388-106F558AA1E5}">
    <text>This is total amount of 4.2.2.x</text>
  </threadedComment>
  <threadedComment ref="C27" dT="2025-07-17T07:48:37.67" personId="{EEB9D0D8-A4ED-4165-8F81-8CFBD8099F4D}" id="{AF82343A-03B2-4FF8-8F00-BC012B726C2D}">
    <text>I would like to add this one more cost item. The cost could be varied whether you do the video recording or not, so you can split into two lines too in case some events do not do the video.</text>
  </threadedComment>
  <threadedComment ref="C27" dT="2025-07-17T08:20:25.45" personId="{BCF04D28-1F27-4E53-9190-07B2DF6405FD}" id="{ACACE240-16DE-45B9-A78D-FC36BD436198}" parentId="{AF82343A-03B2-4FF8-8F00-BC012B726C2D}">
    <text>thank you</text>
  </threadedComment>
  <threadedComment ref="C33" dT="2025-07-17T07:47:22.23" personId="{EEB9D0D8-A4ED-4165-8F81-8CFBD8099F4D}" id="{CCE359D5-06FC-4F11-935D-92100511447F}">
    <text xml:space="preserve">Like Iko’s comment on the summary sheet, I prefer to contingency for the whole project, rather than activity-specific. </text>
  </threadedComment>
  <threadedComment ref="C33" dT="2025-07-17T08:20:39.83" personId="{BCF04D28-1F27-4E53-9190-07B2DF6405FD}" id="{6884FA8C-422B-4CDF-9D38-94E0762E3B9E}" parentId="{CCE359D5-06FC-4F11-935D-92100511447F}">
    <text>noted</text>
  </threadedComment>
  <threadedComment ref="B35" dT="2025-07-17T07:56:53.05" personId="{EEB9D0D8-A4ED-4165-8F81-8CFBD8099F4D}" id="{15585B85-24A7-48DA-A03A-ACA056AEFBE5}">
    <text xml:space="preserve">The list is quite comprehensive, but do we still have freedom to add any unforseen cost items after this one? </text>
  </threadedComment>
  <threadedComment ref="B35" dT="2025-07-17T08:21:03.49" personId="{BCF04D28-1F27-4E53-9190-07B2DF6405FD}" id="{F26D1CF3-9D39-4A34-B96F-A80D1300BD95}" parentId="{15585B85-24A7-48DA-A03A-ACA056AEFBE5}">
    <text>yes, you can add as many rows as needed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580D-2A54-4CD8-8B1D-46996DCE21C3}">
  <dimension ref="B1:Q36"/>
  <sheetViews>
    <sheetView zoomScale="90" zoomScaleNormal="90" workbookViewId="0">
      <pane xSplit="3" ySplit="8" topLeftCell="D9" activePane="bottomRight" state="frozen"/>
      <selection pane="topRight" activeCell="D1" sqref="D1"/>
      <selection pane="bottomLeft" activeCell="A9" sqref="A9"/>
      <selection pane="bottomRight" activeCell="C38" sqref="C38"/>
    </sheetView>
  </sheetViews>
  <sheetFormatPr defaultRowHeight="15" x14ac:dyDescent="0.25"/>
  <cols>
    <col min="1" max="1" width="1.140625" customWidth="1"/>
    <col min="2" max="2" width="19.42578125" style="1" customWidth="1"/>
    <col min="3" max="3" width="55.42578125" customWidth="1"/>
    <col min="4" max="4" width="21.5703125" customWidth="1"/>
    <col min="5" max="5" width="7.28515625" customWidth="1"/>
    <col min="6" max="8" width="9.5703125" customWidth="1"/>
    <col min="9" max="9" width="5.140625" style="4" customWidth="1"/>
    <col min="10" max="10" width="13.7109375" style="4" customWidth="1"/>
    <col min="11" max="11" width="9.42578125" style="4" customWidth="1"/>
    <col min="12" max="14" width="16.28515625" style="4" customWidth="1"/>
    <col min="15" max="16" width="13.28515625" customWidth="1"/>
    <col min="17" max="17" width="50.42578125" bestFit="1" customWidth="1"/>
  </cols>
  <sheetData>
    <row r="1" spans="2:17" x14ac:dyDescent="0.25">
      <c r="B1"/>
    </row>
    <row r="2" spans="2:17" x14ac:dyDescent="0.25">
      <c r="B2" t="s">
        <v>4</v>
      </c>
      <c r="C2" t="e">
        <f>#REF!</f>
        <v>#REF!</v>
      </c>
    </row>
    <row r="3" spans="2:17" x14ac:dyDescent="0.25">
      <c r="B3" t="s">
        <v>1</v>
      </c>
    </row>
    <row r="4" spans="2:17" x14ac:dyDescent="0.25">
      <c r="B4" t="s">
        <v>2</v>
      </c>
    </row>
    <row r="5" spans="2:17" x14ac:dyDescent="0.25">
      <c r="B5" t="s">
        <v>3</v>
      </c>
      <c r="C5" t="s">
        <v>32</v>
      </c>
    </row>
    <row r="6" spans="2:17" x14ac:dyDescent="0.25">
      <c r="B6"/>
    </row>
    <row r="7" spans="2:17" s="3" customFormat="1" ht="14.45" customHeight="1" x14ac:dyDescent="0.25">
      <c r="B7" s="146" t="s">
        <v>33</v>
      </c>
      <c r="C7" s="148" t="s">
        <v>4</v>
      </c>
      <c r="D7" s="150" t="s">
        <v>14</v>
      </c>
      <c r="E7" s="152" t="s">
        <v>15</v>
      </c>
      <c r="F7" s="154" t="s">
        <v>16</v>
      </c>
      <c r="G7" s="156" t="s">
        <v>34</v>
      </c>
      <c r="H7" s="47"/>
      <c r="I7" s="144" t="s">
        <v>17</v>
      </c>
      <c r="J7" s="158" t="s">
        <v>18</v>
      </c>
      <c r="K7" s="144" t="s">
        <v>17</v>
      </c>
      <c r="L7" s="158" t="s">
        <v>5</v>
      </c>
      <c r="M7" s="29" t="s">
        <v>5</v>
      </c>
      <c r="N7" s="29" t="s">
        <v>19</v>
      </c>
      <c r="O7" s="152" t="s">
        <v>6</v>
      </c>
      <c r="P7" s="156"/>
      <c r="Q7" s="150" t="s">
        <v>7</v>
      </c>
    </row>
    <row r="8" spans="2:17" s="3" customFormat="1" x14ac:dyDescent="0.25">
      <c r="B8" s="147"/>
      <c r="C8" s="149"/>
      <c r="D8" s="151"/>
      <c r="E8" s="153"/>
      <c r="F8" s="155"/>
      <c r="G8" s="157"/>
      <c r="H8" s="48"/>
      <c r="I8" s="145"/>
      <c r="J8" s="159"/>
      <c r="K8" s="145"/>
      <c r="L8" s="159"/>
      <c r="M8" s="32" t="s">
        <v>8</v>
      </c>
      <c r="N8" s="32" t="s">
        <v>20</v>
      </c>
      <c r="O8" s="45" t="s">
        <v>9</v>
      </c>
      <c r="P8" s="46" t="s">
        <v>10</v>
      </c>
      <c r="Q8" s="151"/>
    </row>
    <row r="9" spans="2:17" x14ac:dyDescent="0.25">
      <c r="B9" s="39">
        <v>4.2</v>
      </c>
      <c r="C9" s="18" t="s">
        <v>35</v>
      </c>
      <c r="D9" s="15"/>
      <c r="E9" s="25"/>
      <c r="G9" s="18"/>
      <c r="I9" s="22"/>
      <c r="J9" s="10"/>
      <c r="K9" s="22"/>
      <c r="L9" s="10"/>
      <c r="M9" s="13"/>
      <c r="N9" s="13"/>
      <c r="O9" s="25"/>
      <c r="P9" s="18"/>
      <c r="Q9" s="15"/>
    </row>
    <row r="10" spans="2:17" x14ac:dyDescent="0.25">
      <c r="B10" s="40" t="s">
        <v>36</v>
      </c>
      <c r="C10" s="37" t="s">
        <v>25</v>
      </c>
      <c r="D10" s="15"/>
      <c r="E10" s="25"/>
      <c r="G10" s="18"/>
      <c r="I10" s="22"/>
      <c r="J10" s="10"/>
      <c r="K10" s="22"/>
      <c r="L10" s="10"/>
      <c r="M10" s="13"/>
      <c r="N10" s="24" t="str">
        <f>IFERROR(SUMIFS(M:M, B:B, B10 &amp; "*"), "")</f>
        <v/>
      </c>
      <c r="O10" s="25"/>
      <c r="P10" s="18"/>
      <c r="Q10" s="15"/>
    </row>
    <row r="11" spans="2:17" x14ac:dyDescent="0.25">
      <c r="B11" s="39" t="s">
        <v>37</v>
      </c>
      <c r="C11" s="18" t="s">
        <v>25</v>
      </c>
      <c r="D11" s="15" t="s">
        <v>21</v>
      </c>
      <c r="E11" s="25" t="s">
        <v>22</v>
      </c>
      <c r="F11">
        <v>2</v>
      </c>
      <c r="G11" s="18">
        <v>2</v>
      </c>
      <c r="I11" s="22" t="s">
        <v>23</v>
      </c>
      <c r="J11" s="10">
        <v>400</v>
      </c>
      <c r="K11" s="22" t="str">
        <f>I11</f>
        <v>USD</v>
      </c>
      <c r="L11" s="10">
        <f>F11*G11*J11</f>
        <v>1600</v>
      </c>
      <c r="M11" s="13" t="e">
        <f>L11/_xlfn.XLOOKUP(K11,#REF!,#REF!,0)</f>
        <v>#REF!</v>
      </c>
      <c r="N11" s="13"/>
      <c r="O11" s="25"/>
      <c r="P11" s="18"/>
      <c r="Q11" s="15"/>
    </row>
    <row r="12" spans="2:17" x14ac:dyDescent="0.25">
      <c r="B12" s="39" t="s">
        <v>38</v>
      </c>
      <c r="C12" s="18" t="s">
        <v>39</v>
      </c>
      <c r="D12" s="15" t="s">
        <v>40</v>
      </c>
      <c r="E12" s="25" t="s">
        <v>41</v>
      </c>
      <c r="F12">
        <v>2</v>
      </c>
      <c r="G12" s="18">
        <v>1</v>
      </c>
      <c r="I12" s="22" t="s">
        <v>23</v>
      </c>
      <c r="J12" s="10">
        <v>100</v>
      </c>
      <c r="K12" s="22" t="str">
        <f t="shared" ref="K12:K34" si="0">I12</f>
        <v>USD</v>
      </c>
      <c r="L12" s="10">
        <f>F12*G12*J12</f>
        <v>200</v>
      </c>
      <c r="M12" s="13" t="e">
        <f>L12/_xlfn.XLOOKUP(K12,#REF!,#REF!,0)</f>
        <v>#REF!</v>
      </c>
      <c r="N12" s="13"/>
      <c r="O12" s="25"/>
      <c r="P12" s="18"/>
      <c r="Q12" s="15"/>
    </row>
    <row r="13" spans="2:17" x14ac:dyDescent="0.25">
      <c r="B13" s="40" t="s">
        <v>42</v>
      </c>
      <c r="C13" s="37" t="s">
        <v>43</v>
      </c>
      <c r="D13" s="15"/>
      <c r="E13" s="25"/>
      <c r="G13" s="18"/>
      <c r="I13" s="22"/>
      <c r="J13" s="10"/>
      <c r="K13" s="22">
        <f t="shared" si="0"/>
        <v>0</v>
      </c>
      <c r="L13" s="10"/>
      <c r="M13" s="13"/>
      <c r="N13" s="24" t="str">
        <f>IFERROR(SUMIFS(M:M, B:B, B13 &amp; "*"), "")</f>
        <v/>
      </c>
      <c r="O13" s="25"/>
      <c r="P13" s="18"/>
      <c r="Q13" s="36" t="s">
        <v>44</v>
      </c>
    </row>
    <row r="14" spans="2:17" x14ac:dyDescent="0.25">
      <c r="B14" s="39" t="s">
        <v>45</v>
      </c>
      <c r="C14" s="18" t="s">
        <v>46</v>
      </c>
      <c r="D14" s="15" t="s">
        <v>47</v>
      </c>
      <c r="E14" s="25" t="s">
        <v>48</v>
      </c>
      <c r="F14">
        <v>10</v>
      </c>
      <c r="G14" s="18">
        <v>2</v>
      </c>
      <c r="I14" s="22" t="s">
        <v>23</v>
      </c>
      <c r="J14" s="10">
        <v>10</v>
      </c>
      <c r="K14" s="22" t="str">
        <f t="shared" si="0"/>
        <v>USD</v>
      </c>
      <c r="L14" s="10">
        <f>F14*G14*J14</f>
        <v>200</v>
      </c>
      <c r="M14" s="13" t="e">
        <f>L14/_xlfn.XLOOKUP(K14,#REF!,#REF!,0)</f>
        <v>#REF!</v>
      </c>
      <c r="N14" s="13"/>
      <c r="O14" s="25"/>
      <c r="P14" s="18"/>
      <c r="Q14" s="15"/>
    </row>
    <row r="15" spans="2:17" x14ac:dyDescent="0.25">
      <c r="B15" s="39" t="s">
        <v>49</v>
      </c>
      <c r="C15" s="18" t="s">
        <v>50</v>
      </c>
      <c r="D15" s="15" t="s">
        <v>51</v>
      </c>
      <c r="E15" s="25" t="s">
        <v>48</v>
      </c>
      <c r="F15">
        <v>2</v>
      </c>
      <c r="G15" s="18">
        <v>5</v>
      </c>
      <c r="I15" s="22" t="s">
        <v>23</v>
      </c>
      <c r="J15" s="10" t="e">
        <f>#REF!</f>
        <v>#REF!</v>
      </c>
      <c r="K15" s="22" t="str">
        <f t="shared" si="0"/>
        <v>USD</v>
      </c>
      <c r="L15" s="10" t="e">
        <f t="shared" ref="L15:L34" si="1">F15*G15*J15</f>
        <v>#REF!</v>
      </c>
      <c r="M15" s="13" t="e">
        <f>L15/_xlfn.XLOOKUP(K15,#REF!,#REF!,0)</f>
        <v>#REF!</v>
      </c>
      <c r="N15" s="13"/>
      <c r="O15" s="25"/>
      <c r="P15" s="18"/>
      <c r="Q15" s="15"/>
    </row>
    <row r="16" spans="2:17" x14ac:dyDescent="0.25">
      <c r="B16" s="39" t="s">
        <v>52</v>
      </c>
      <c r="C16" s="18" t="s">
        <v>53</v>
      </c>
      <c r="D16" s="15" t="s">
        <v>54</v>
      </c>
      <c r="E16" s="25" t="s">
        <v>48</v>
      </c>
      <c r="F16">
        <v>2</v>
      </c>
      <c r="G16" s="18">
        <v>4</v>
      </c>
      <c r="I16" s="22" t="s">
        <v>23</v>
      </c>
      <c r="J16" s="10" t="e">
        <f>#REF!</f>
        <v>#REF!</v>
      </c>
      <c r="K16" s="22" t="str">
        <f t="shared" si="0"/>
        <v>USD</v>
      </c>
      <c r="L16" s="10" t="e">
        <f t="shared" si="1"/>
        <v>#REF!</v>
      </c>
      <c r="M16" s="13" t="e">
        <f>L16/_xlfn.XLOOKUP(K16,#REF!,#REF!,0)</f>
        <v>#REF!</v>
      </c>
      <c r="N16" s="13"/>
      <c r="O16" s="25"/>
      <c r="P16" s="18"/>
      <c r="Q16" s="15"/>
    </row>
    <row r="17" spans="2:17" x14ac:dyDescent="0.25">
      <c r="B17" s="39" t="s">
        <v>55</v>
      </c>
      <c r="C17" s="38" t="s">
        <v>56</v>
      </c>
      <c r="D17" s="15" t="s">
        <v>57</v>
      </c>
      <c r="E17" s="25"/>
      <c r="G17" s="18"/>
      <c r="I17" s="22"/>
      <c r="J17" s="10"/>
      <c r="K17" s="22">
        <f t="shared" si="0"/>
        <v>0</v>
      </c>
      <c r="L17" s="10">
        <f t="shared" si="1"/>
        <v>0</v>
      </c>
      <c r="M17" s="13"/>
      <c r="N17" s="13"/>
      <c r="O17" s="25"/>
      <c r="P17" s="18"/>
      <c r="Q17" s="15"/>
    </row>
    <row r="18" spans="2:17" x14ac:dyDescent="0.25">
      <c r="B18" s="39" t="s">
        <v>58</v>
      </c>
      <c r="C18" s="18" t="s">
        <v>59</v>
      </c>
      <c r="D18" s="15" t="s">
        <v>40</v>
      </c>
      <c r="E18" s="25"/>
      <c r="G18" s="18"/>
      <c r="I18" s="22"/>
      <c r="J18" s="10"/>
      <c r="K18" s="22">
        <f t="shared" si="0"/>
        <v>0</v>
      </c>
      <c r="L18" s="10">
        <f t="shared" si="1"/>
        <v>0</v>
      </c>
      <c r="M18" s="13"/>
      <c r="N18" s="13"/>
      <c r="O18" s="25"/>
      <c r="P18" s="18"/>
      <c r="Q18" s="36" t="s">
        <v>60</v>
      </c>
    </row>
    <row r="19" spans="2:17" x14ac:dyDescent="0.25">
      <c r="B19" s="39" t="s">
        <v>61</v>
      </c>
      <c r="C19" s="18" t="s">
        <v>62</v>
      </c>
      <c r="D19" s="15" t="s">
        <v>40</v>
      </c>
      <c r="E19" s="25"/>
      <c r="G19" s="18"/>
      <c r="I19" s="22"/>
      <c r="J19" s="10"/>
      <c r="K19" s="22">
        <f t="shared" si="0"/>
        <v>0</v>
      </c>
      <c r="L19" s="10">
        <f t="shared" si="1"/>
        <v>0</v>
      </c>
      <c r="M19" s="13"/>
      <c r="N19" s="13"/>
      <c r="O19" s="25"/>
      <c r="P19" s="18"/>
      <c r="Q19" s="15"/>
    </row>
    <row r="20" spans="2:17" x14ac:dyDescent="0.25">
      <c r="B20" s="39" t="s">
        <v>63</v>
      </c>
      <c r="C20" s="18" t="s">
        <v>64</v>
      </c>
      <c r="D20" s="15" t="s">
        <v>40</v>
      </c>
      <c r="E20" s="25" t="s">
        <v>41</v>
      </c>
      <c r="F20">
        <v>2</v>
      </c>
      <c r="G20" s="18">
        <v>1</v>
      </c>
      <c r="I20" s="22" t="s">
        <v>65</v>
      </c>
      <c r="J20" s="10">
        <v>5000000</v>
      </c>
      <c r="K20" s="22" t="str">
        <f t="shared" si="0"/>
        <v>IDR</v>
      </c>
      <c r="L20" s="10">
        <f t="shared" si="1"/>
        <v>10000000</v>
      </c>
      <c r="M20" s="13" t="e">
        <f>L20/_xlfn.XLOOKUP(K20,#REF!,#REF!,0)</f>
        <v>#REF!</v>
      </c>
      <c r="N20" s="13"/>
      <c r="O20" s="25"/>
      <c r="P20" s="18"/>
      <c r="Q20" s="15"/>
    </row>
    <row r="21" spans="2:17" x14ac:dyDescent="0.25">
      <c r="B21" s="40" t="s">
        <v>66</v>
      </c>
      <c r="C21" s="37" t="s">
        <v>67</v>
      </c>
      <c r="D21" s="15" t="s">
        <v>28</v>
      </c>
      <c r="E21" s="25" t="s">
        <v>29</v>
      </c>
      <c r="F21">
        <v>100</v>
      </c>
      <c r="G21" s="18">
        <v>2</v>
      </c>
      <c r="I21" s="22" t="s">
        <v>65</v>
      </c>
      <c r="J21" s="10">
        <v>750000</v>
      </c>
      <c r="K21" s="22" t="str">
        <f t="shared" si="0"/>
        <v>IDR</v>
      </c>
      <c r="L21" s="10">
        <f t="shared" si="1"/>
        <v>150000000</v>
      </c>
      <c r="M21" s="13" t="e">
        <f>L21/_xlfn.XLOOKUP(K21,#REF!,#REF!,0)</f>
        <v>#REF!</v>
      </c>
      <c r="N21" s="24" t="str">
        <f>IFERROR(SUMIFS(M:M, B:B, B21 &amp; "*"), "")</f>
        <v/>
      </c>
      <c r="O21" s="25"/>
      <c r="P21" s="18"/>
      <c r="Q21" s="15"/>
    </row>
    <row r="22" spans="2:17" x14ac:dyDescent="0.25">
      <c r="B22" s="41" t="s">
        <v>68</v>
      </c>
      <c r="C22" s="38" t="s">
        <v>69</v>
      </c>
      <c r="D22" s="15" t="s">
        <v>28</v>
      </c>
      <c r="E22" s="25"/>
      <c r="G22" s="18"/>
      <c r="I22" s="22"/>
      <c r="J22" s="10"/>
      <c r="K22" s="22"/>
      <c r="L22" s="10"/>
      <c r="M22" s="13"/>
      <c r="N22" s="13"/>
      <c r="O22" s="25"/>
      <c r="P22" s="18"/>
      <c r="Q22" s="15"/>
    </row>
    <row r="23" spans="2:17" x14ac:dyDescent="0.25">
      <c r="B23" s="41" t="s">
        <v>70</v>
      </c>
      <c r="C23" s="38" t="s">
        <v>71</v>
      </c>
      <c r="D23" s="15" t="s">
        <v>28</v>
      </c>
      <c r="E23" s="25"/>
      <c r="G23" s="18"/>
      <c r="I23" s="22"/>
      <c r="J23" s="10"/>
      <c r="K23" s="22"/>
      <c r="L23" s="10"/>
      <c r="M23" s="13"/>
      <c r="N23" s="13"/>
      <c r="O23" s="25"/>
      <c r="P23" s="18"/>
      <c r="Q23" s="15"/>
    </row>
    <row r="24" spans="2:17" x14ac:dyDescent="0.25">
      <c r="B24" s="40" t="s">
        <v>72</v>
      </c>
      <c r="C24" s="37" t="s">
        <v>73</v>
      </c>
      <c r="D24" s="15" t="s">
        <v>28</v>
      </c>
      <c r="E24" s="25"/>
      <c r="G24" s="18"/>
      <c r="I24" s="22"/>
      <c r="J24" s="10"/>
      <c r="K24" s="22">
        <f t="shared" si="0"/>
        <v>0</v>
      </c>
      <c r="L24" s="10">
        <f t="shared" si="1"/>
        <v>0</v>
      </c>
      <c r="M24" s="13"/>
      <c r="N24" s="24">
        <f>IFERROR(SUMIFS(M:M, B:B, B24 &amp; "*"), "")</f>
        <v>0</v>
      </c>
      <c r="O24" s="25"/>
      <c r="P24" s="18"/>
      <c r="Q24" s="15"/>
    </row>
    <row r="25" spans="2:17" x14ac:dyDescent="0.25">
      <c r="B25" s="39" t="s">
        <v>74</v>
      </c>
      <c r="C25" t="s">
        <v>75</v>
      </c>
      <c r="D25" s="15" t="s">
        <v>28</v>
      </c>
      <c r="E25" s="25"/>
      <c r="G25" s="18"/>
      <c r="I25" s="22"/>
      <c r="J25" s="10"/>
      <c r="K25" s="22"/>
      <c r="L25" s="10"/>
      <c r="M25" s="13"/>
      <c r="N25" s="13"/>
      <c r="O25" s="25"/>
      <c r="P25" s="18"/>
      <c r="Q25" s="15"/>
    </row>
    <row r="26" spans="2:17" x14ac:dyDescent="0.25">
      <c r="B26" s="39" t="s">
        <v>76</v>
      </c>
      <c r="C26" t="s">
        <v>77</v>
      </c>
      <c r="D26" s="15" t="s">
        <v>28</v>
      </c>
      <c r="E26" s="25"/>
      <c r="G26" s="18"/>
      <c r="I26" s="22"/>
      <c r="J26" s="10"/>
      <c r="K26" s="22"/>
      <c r="L26" s="10"/>
      <c r="M26" s="13"/>
      <c r="N26" s="13"/>
      <c r="O26" s="25"/>
      <c r="P26" s="18"/>
      <c r="Q26" s="15"/>
    </row>
    <row r="27" spans="2:17" x14ac:dyDescent="0.25">
      <c r="B27" s="39" t="s">
        <v>78</v>
      </c>
      <c r="C27" s="38" t="s">
        <v>79</v>
      </c>
      <c r="D27" s="15" t="s">
        <v>28</v>
      </c>
      <c r="E27" s="25"/>
      <c r="G27" s="18"/>
      <c r="I27" s="22"/>
      <c r="J27" s="10"/>
      <c r="K27" s="22"/>
      <c r="L27" s="10"/>
      <c r="M27" s="13"/>
      <c r="N27" s="13"/>
      <c r="O27" s="25"/>
      <c r="P27" s="18"/>
      <c r="Q27" s="15"/>
    </row>
    <row r="28" spans="2:17" x14ac:dyDescent="0.25">
      <c r="B28" s="39" t="s">
        <v>80</v>
      </c>
      <c r="C28" s="18" t="s">
        <v>81</v>
      </c>
      <c r="D28" s="15" t="s">
        <v>28</v>
      </c>
      <c r="E28" s="25"/>
      <c r="G28" s="18"/>
      <c r="I28" s="22"/>
      <c r="J28" s="10"/>
      <c r="K28" s="22">
        <f t="shared" si="0"/>
        <v>0</v>
      </c>
      <c r="L28" s="10">
        <f t="shared" si="1"/>
        <v>0</v>
      </c>
      <c r="M28" s="13"/>
      <c r="N28" s="13"/>
      <c r="O28" s="25"/>
      <c r="P28" s="18"/>
      <c r="Q28" s="15"/>
    </row>
    <row r="29" spans="2:17" x14ac:dyDescent="0.25">
      <c r="B29" s="40" t="s">
        <v>82</v>
      </c>
      <c r="C29" s="37" t="s">
        <v>83</v>
      </c>
      <c r="D29" s="15" t="s">
        <v>28</v>
      </c>
      <c r="E29" s="25"/>
      <c r="G29" s="18"/>
      <c r="I29" s="22"/>
      <c r="J29" s="10"/>
      <c r="K29" s="22">
        <f t="shared" si="0"/>
        <v>0</v>
      </c>
      <c r="L29" s="10">
        <f t="shared" si="1"/>
        <v>0</v>
      </c>
      <c r="M29" s="13"/>
      <c r="N29" s="13"/>
      <c r="O29" s="25"/>
      <c r="P29" s="18"/>
      <c r="Q29" s="15"/>
    </row>
    <row r="30" spans="2:17" x14ac:dyDescent="0.25">
      <c r="B30" s="39" t="s">
        <v>84</v>
      </c>
      <c r="C30" s="38" t="s">
        <v>85</v>
      </c>
      <c r="D30" s="15"/>
      <c r="E30" s="25"/>
      <c r="G30" s="18"/>
      <c r="I30" s="22"/>
      <c r="J30" s="10"/>
      <c r="K30" s="22"/>
      <c r="L30" s="10"/>
      <c r="M30" s="13"/>
      <c r="N30" s="13"/>
      <c r="O30" s="25"/>
      <c r="P30" s="18"/>
      <c r="Q30" s="15"/>
    </row>
    <row r="31" spans="2:17" x14ac:dyDescent="0.25">
      <c r="B31" s="39" t="s">
        <v>86</v>
      </c>
      <c r="C31" s="18" t="s">
        <v>87</v>
      </c>
      <c r="D31" s="15" t="s">
        <v>28</v>
      </c>
      <c r="E31" s="25"/>
      <c r="G31" s="18"/>
      <c r="I31" s="22"/>
      <c r="J31" s="10"/>
      <c r="K31" s="22">
        <f t="shared" si="0"/>
        <v>0</v>
      </c>
      <c r="L31" s="10">
        <f t="shared" si="1"/>
        <v>0</v>
      </c>
      <c r="M31" s="13"/>
      <c r="N31" s="13"/>
      <c r="O31" s="25"/>
      <c r="P31" s="18"/>
      <c r="Q31" s="15"/>
    </row>
    <row r="32" spans="2:17" x14ac:dyDescent="0.25">
      <c r="B32" s="39" t="s">
        <v>88</v>
      </c>
      <c r="C32" s="18" t="s">
        <v>89</v>
      </c>
      <c r="D32" s="15" t="s">
        <v>28</v>
      </c>
      <c r="E32" s="25"/>
      <c r="G32" s="18"/>
      <c r="I32" s="22"/>
      <c r="J32" s="10"/>
      <c r="K32" s="22">
        <f t="shared" si="0"/>
        <v>0</v>
      </c>
      <c r="L32" s="10">
        <f t="shared" si="1"/>
        <v>0</v>
      </c>
      <c r="M32" s="13"/>
      <c r="N32" s="13"/>
      <c r="O32" s="25"/>
      <c r="P32" s="18"/>
      <c r="Q32" s="15"/>
    </row>
    <row r="33" spans="2:17" x14ac:dyDescent="0.25">
      <c r="B33" s="40" t="s">
        <v>90</v>
      </c>
      <c r="C33" s="37" t="s">
        <v>91</v>
      </c>
      <c r="D33" s="15" t="s">
        <v>28</v>
      </c>
      <c r="E33" s="25"/>
      <c r="G33" s="18"/>
      <c r="I33" s="22"/>
      <c r="J33" s="10"/>
      <c r="K33" s="22">
        <f t="shared" si="0"/>
        <v>0</v>
      </c>
      <c r="L33" s="10">
        <f t="shared" si="1"/>
        <v>0</v>
      </c>
      <c r="M33" s="13"/>
      <c r="N33" s="13"/>
      <c r="O33" s="25"/>
      <c r="P33" s="18"/>
      <c r="Q33" s="15"/>
    </row>
    <row r="34" spans="2:17" x14ac:dyDescent="0.25">
      <c r="B34" s="40" t="s">
        <v>92</v>
      </c>
      <c r="C34" s="37" t="s">
        <v>93</v>
      </c>
      <c r="D34" s="15" t="s">
        <v>94</v>
      </c>
      <c r="E34" s="25"/>
      <c r="G34" s="18"/>
      <c r="I34" s="22"/>
      <c r="J34" s="10"/>
      <c r="K34" s="22">
        <f t="shared" si="0"/>
        <v>0</v>
      </c>
      <c r="L34" s="10">
        <f t="shared" si="1"/>
        <v>0</v>
      </c>
      <c r="M34" s="13"/>
      <c r="N34" s="13"/>
      <c r="O34" s="25"/>
      <c r="P34" s="18"/>
      <c r="Q34" s="15"/>
    </row>
    <row r="35" spans="2:17" x14ac:dyDescent="0.25">
      <c r="B35" s="42"/>
      <c r="C35" s="18"/>
      <c r="D35" s="15"/>
      <c r="E35" s="25"/>
      <c r="G35" s="18"/>
      <c r="I35" s="22"/>
      <c r="J35" s="10"/>
      <c r="K35" s="22"/>
      <c r="L35" s="10"/>
      <c r="M35" s="13"/>
      <c r="N35" s="13"/>
      <c r="O35" s="25"/>
      <c r="P35" s="18"/>
      <c r="Q35" s="15"/>
    </row>
    <row r="36" spans="2:17" x14ac:dyDescent="0.25">
      <c r="B36" s="43"/>
      <c r="C36" s="19"/>
      <c r="D36" s="16"/>
      <c r="E36" s="28"/>
      <c r="F36" s="11"/>
      <c r="G36" s="19"/>
      <c r="H36" s="11"/>
      <c r="I36" s="23"/>
      <c r="J36" s="12"/>
      <c r="K36" s="23"/>
      <c r="L36" s="12"/>
      <c r="M36" s="14"/>
      <c r="N36" s="14"/>
      <c r="O36" s="28"/>
      <c r="P36" s="19"/>
      <c r="Q36" s="16"/>
    </row>
  </sheetData>
  <mergeCells count="12">
    <mergeCell ref="J7:J8"/>
    <mergeCell ref="K7:K8"/>
    <mergeCell ref="L7:L8"/>
    <mergeCell ref="O7:P7"/>
    <mergeCell ref="Q7:Q8"/>
    <mergeCell ref="I7:I8"/>
    <mergeCell ref="B7:B8"/>
    <mergeCell ref="C7:C8"/>
    <mergeCell ref="D7:D8"/>
    <mergeCell ref="E7:E8"/>
    <mergeCell ref="F7:F8"/>
    <mergeCell ref="G7:G8"/>
  </mergeCells>
  <phoneticPr fontId="3" type="noConversion"/>
  <dataValidations count="5">
    <dataValidation type="whole" operator="greaterThan" allowBlank="1" showInputMessage="1" showErrorMessage="1" error="Input Number" sqref="F1:F1048576" xr:uid="{E5FF1B0A-BFD5-4E73-80E2-E61EBC0FA08C}">
      <formula1>0</formula1>
    </dataValidation>
    <dataValidation operator="greaterThan" allowBlank="1" showInputMessage="1" showErrorMessage="1" error="Input Number" sqref="G1:H1048576" xr:uid="{8AFC8C59-0250-41BD-9555-645AC3745B17}"/>
    <dataValidation type="list" allowBlank="1" showInputMessage="1" showErrorMessage="1" error="Use Drop Down List_x000a_" sqref="D1:D1048576" xr:uid="{C3980F07-F4B2-4284-9D26-09F40FE270B9}">
      <formula1>#REF!</formula1>
    </dataValidation>
    <dataValidation type="list" allowBlank="1" showInputMessage="1" showErrorMessage="1" error="See Drop Down Menu" sqref="E1:E1048576" xr:uid="{5D15BE89-6CCA-4072-9B46-79BFB4817FA5}">
      <formula1>#REF!</formula1>
    </dataValidation>
    <dataValidation type="list" allowBlank="1" showInputMessage="1" showErrorMessage="1" sqref="I1:I1048576" xr:uid="{1C52ACB8-F225-442A-8494-9FC6D3711C86}">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41E6-34B3-4573-9834-D7713E6C902D}">
  <dimension ref="B3:K48"/>
  <sheetViews>
    <sheetView tabSelected="1" zoomScale="115" zoomScaleNormal="115" workbookViewId="0">
      <pane xSplit="3" ySplit="8" topLeftCell="D9" activePane="bottomRight" state="frozen"/>
      <selection pane="topRight" activeCell="E1" sqref="E1"/>
      <selection pane="bottomLeft" activeCell="A11" sqref="A11"/>
      <selection pane="bottomRight" activeCell="C5" sqref="C5"/>
    </sheetView>
  </sheetViews>
  <sheetFormatPr defaultColWidth="9.140625" defaultRowHeight="12" customHeight="1" x14ac:dyDescent="0.25"/>
  <cols>
    <col min="1" max="1" width="1.140625" style="8" customWidth="1"/>
    <col min="2" max="2" width="13.7109375" style="2" customWidth="1"/>
    <col min="3" max="3" width="77.5703125" style="5" customWidth="1"/>
    <col min="4" max="4" width="21.42578125" style="8" hidden="1" customWidth="1"/>
    <col min="5" max="5" width="9.140625" style="8" bestFit="1" customWidth="1"/>
    <col min="6" max="6" width="13.85546875" style="8" customWidth="1"/>
    <col min="7" max="7" width="16.7109375" style="53" customWidth="1"/>
    <col min="8" max="8" width="17.7109375" style="53" customWidth="1"/>
    <col min="9" max="10" width="16.28515625" style="8" hidden="1" customWidth="1"/>
    <col min="11" max="11" width="56.7109375" style="8" customWidth="1"/>
    <col min="12" max="16384" width="9.140625" style="8"/>
  </cols>
  <sheetData>
    <row r="3" spans="2:11" ht="12" customHeight="1" x14ac:dyDescent="0.25">
      <c r="B3" s="142" t="s">
        <v>0</v>
      </c>
      <c r="C3" s="5" t="s">
        <v>150</v>
      </c>
    </row>
    <row r="4" spans="2:11" ht="12" customHeight="1" x14ac:dyDescent="0.25">
      <c r="B4" s="142" t="s">
        <v>3</v>
      </c>
      <c r="C4" s="5" t="s">
        <v>98</v>
      </c>
    </row>
    <row r="5" spans="2:11" ht="12" customHeight="1" x14ac:dyDescent="0.25">
      <c r="B5" s="142" t="s">
        <v>17</v>
      </c>
      <c r="C5" s="143" t="s">
        <v>151</v>
      </c>
    </row>
    <row r="6" spans="2:11" ht="12" customHeight="1" thickBot="1" x14ac:dyDescent="0.3"/>
    <row r="7" spans="2:11" s="3" customFormat="1" ht="12" customHeight="1" x14ac:dyDescent="0.25">
      <c r="B7" s="165" t="s">
        <v>13</v>
      </c>
      <c r="C7" s="167" t="s">
        <v>4</v>
      </c>
      <c r="D7" s="150" t="s">
        <v>14</v>
      </c>
      <c r="E7" s="170" t="s">
        <v>15</v>
      </c>
      <c r="F7" s="172" t="s">
        <v>16</v>
      </c>
      <c r="G7" s="160" t="s">
        <v>18</v>
      </c>
      <c r="H7" s="162" t="s">
        <v>5</v>
      </c>
      <c r="I7" s="152" t="s">
        <v>6</v>
      </c>
      <c r="J7" s="156"/>
      <c r="K7" s="148" t="s">
        <v>7</v>
      </c>
    </row>
    <row r="8" spans="2:11" s="3" customFormat="1" ht="12" customHeight="1" x14ac:dyDescent="0.25">
      <c r="B8" s="166"/>
      <c r="C8" s="168"/>
      <c r="D8" s="169"/>
      <c r="E8" s="171"/>
      <c r="F8" s="173"/>
      <c r="G8" s="161"/>
      <c r="H8" s="163"/>
      <c r="I8" s="30" t="s">
        <v>9</v>
      </c>
      <c r="J8" s="31" t="s">
        <v>10</v>
      </c>
      <c r="K8" s="164"/>
    </row>
    <row r="9" spans="2:11" s="9" customFormat="1" ht="12" customHeight="1" x14ac:dyDescent="0.25">
      <c r="B9" s="49">
        <v>1</v>
      </c>
      <c r="C9" s="54" t="s">
        <v>149</v>
      </c>
      <c r="D9" s="55"/>
      <c r="E9" s="80"/>
      <c r="F9" s="192"/>
      <c r="G9" s="75"/>
      <c r="H9" s="57"/>
      <c r="I9" s="56">
        <v>10000</v>
      </c>
      <c r="J9" s="58" t="e">
        <f>#REF!-I9</f>
        <v>#REF!</v>
      </c>
      <c r="K9" s="59"/>
    </row>
    <row r="10" spans="2:11" ht="12" customHeight="1" x14ac:dyDescent="0.25">
      <c r="B10" s="50">
        <v>1.1000000000000001</v>
      </c>
      <c r="C10" s="5" t="s">
        <v>102</v>
      </c>
      <c r="D10" s="61"/>
      <c r="E10" s="63" t="s">
        <v>22</v>
      </c>
      <c r="F10" s="193">
        <v>3</v>
      </c>
      <c r="H10" s="62"/>
      <c r="I10" s="63"/>
      <c r="J10" s="64"/>
      <c r="K10" s="64"/>
    </row>
    <row r="11" spans="2:11" ht="45" x14ac:dyDescent="0.25">
      <c r="B11" s="50">
        <v>1.2</v>
      </c>
      <c r="C11" s="60" t="s">
        <v>148</v>
      </c>
      <c r="D11" s="61"/>
      <c r="E11" s="63" t="s">
        <v>48</v>
      </c>
      <c r="F11" s="193">
        <v>40</v>
      </c>
      <c r="H11" s="62"/>
      <c r="I11" s="63"/>
      <c r="J11" s="64"/>
      <c r="K11" s="64"/>
    </row>
    <row r="12" spans="2:11" ht="12" customHeight="1" x14ac:dyDescent="0.25">
      <c r="B12" s="50">
        <v>1.3</v>
      </c>
      <c r="C12" s="5" t="s">
        <v>100</v>
      </c>
      <c r="D12" s="61"/>
      <c r="E12" s="63" t="s">
        <v>15</v>
      </c>
      <c r="F12" s="193">
        <v>50</v>
      </c>
      <c r="H12" s="62"/>
      <c r="I12" s="63"/>
      <c r="J12" s="64"/>
      <c r="K12" s="64"/>
    </row>
    <row r="13" spans="2:11" ht="12" customHeight="1" x14ac:dyDescent="0.25">
      <c r="B13" s="50">
        <v>1.4</v>
      </c>
      <c r="C13" s="5" t="s">
        <v>101</v>
      </c>
      <c r="D13" s="61"/>
      <c r="E13" s="63" t="s">
        <v>29</v>
      </c>
      <c r="F13" s="193">
        <v>1</v>
      </c>
      <c r="H13" s="62"/>
      <c r="I13" s="63"/>
      <c r="J13" s="64"/>
      <c r="K13" s="64"/>
    </row>
    <row r="14" spans="2:11" ht="12" customHeight="1" x14ac:dyDescent="0.25">
      <c r="B14" s="50">
        <v>1.5</v>
      </c>
      <c r="C14" s="60" t="s">
        <v>142</v>
      </c>
      <c r="D14" s="61"/>
      <c r="E14" s="63" t="s">
        <v>29</v>
      </c>
      <c r="F14" s="193">
        <v>1</v>
      </c>
      <c r="H14" s="62"/>
      <c r="I14" s="63"/>
      <c r="J14" s="64"/>
      <c r="K14" s="64"/>
    </row>
    <row r="15" spans="2:11" ht="12" customHeight="1" x14ac:dyDescent="0.25">
      <c r="B15" s="50"/>
      <c r="C15" s="60"/>
      <c r="D15" s="61"/>
      <c r="E15" s="63"/>
      <c r="F15" s="193"/>
      <c r="H15" s="62"/>
      <c r="I15" s="63"/>
      <c r="J15" s="64"/>
      <c r="K15" s="64"/>
    </row>
    <row r="16" spans="2:11" s="9" customFormat="1" ht="12" customHeight="1" x14ac:dyDescent="0.25">
      <c r="B16" s="49">
        <v>2</v>
      </c>
      <c r="C16" s="54" t="s">
        <v>125</v>
      </c>
      <c r="D16" s="55"/>
      <c r="E16" s="80"/>
      <c r="F16" s="194"/>
      <c r="G16" s="83"/>
      <c r="H16" s="57"/>
      <c r="I16" s="56">
        <v>31000</v>
      </c>
      <c r="J16" s="58" t="e">
        <f>#REF!-I16</f>
        <v>#REF!</v>
      </c>
      <c r="K16" s="59"/>
    </row>
    <row r="17" spans="2:11" ht="12" customHeight="1" x14ac:dyDescent="0.25">
      <c r="B17" s="50">
        <v>2.1</v>
      </c>
      <c r="C17" s="60" t="s">
        <v>123</v>
      </c>
      <c r="D17" s="61"/>
      <c r="E17" s="63" t="s">
        <v>22</v>
      </c>
      <c r="F17" s="195">
        <v>5</v>
      </c>
      <c r="H17" s="62"/>
      <c r="I17" s="63"/>
      <c r="J17" s="64"/>
      <c r="K17" s="64"/>
    </row>
    <row r="18" spans="2:11" ht="12" customHeight="1" x14ac:dyDescent="0.25">
      <c r="B18" s="50">
        <v>2.2000000000000002</v>
      </c>
      <c r="C18" s="5" t="s">
        <v>132</v>
      </c>
      <c r="D18" s="61"/>
      <c r="E18" s="63" t="s">
        <v>15</v>
      </c>
      <c r="F18" s="195">
        <v>1</v>
      </c>
      <c r="H18" s="62"/>
      <c r="I18" s="63"/>
      <c r="J18" s="64"/>
      <c r="K18" s="64"/>
    </row>
    <row r="19" spans="2:11" ht="12" customHeight="1" x14ac:dyDescent="0.25">
      <c r="B19" s="50">
        <v>2.4</v>
      </c>
      <c r="C19" s="5" t="s">
        <v>133</v>
      </c>
      <c r="D19" s="61"/>
      <c r="E19" s="63" t="s">
        <v>22</v>
      </c>
      <c r="F19" s="195">
        <v>12</v>
      </c>
      <c r="H19" s="62"/>
      <c r="I19" s="63"/>
      <c r="J19" s="64"/>
      <c r="K19" s="64"/>
    </row>
    <row r="20" spans="2:11" ht="12" customHeight="1" x14ac:dyDescent="0.25">
      <c r="B20" s="50">
        <v>2.5</v>
      </c>
      <c r="C20" s="5" t="s">
        <v>109</v>
      </c>
      <c r="D20" s="61"/>
      <c r="E20" s="63" t="s">
        <v>15</v>
      </c>
      <c r="F20" s="195">
        <v>1</v>
      </c>
      <c r="H20" s="62"/>
      <c r="I20" s="63"/>
      <c r="J20" s="64"/>
      <c r="K20" s="64"/>
    </row>
    <row r="21" spans="2:11" ht="12" customHeight="1" x14ac:dyDescent="0.25">
      <c r="B21" s="50">
        <v>2.6</v>
      </c>
      <c r="C21" s="5" t="s">
        <v>115</v>
      </c>
      <c r="D21" s="61"/>
      <c r="E21" s="63" t="s">
        <v>99</v>
      </c>
      <c r="F21" s="195">
        <v>50</v>
      </c>
      <c r="H21" s="62"/>
      <c r="I21" s="63"/>
      <c r="J21" s="64"/>
      <c r="K21" s="64"/>
    </row>
    <row r="22" spans="2:11" ht="12" customHeight="1" x14ac:dyDescent="0.25">
      <c r="B22" s="50"/>
      <c r="D22" s="61"/>
      <c r="E22" s="63"/>
      <c r="F22" s="195"/>
      <c r="H22" s="62"/>
      <c r="I22" s="63"/>
      <c r="J22" s="64"/>
      <c r="K22" s="64"/>
    </row>
    <row r="23" spans="2:11" s="9" customFormat="1" ht="12" customHeight="1" x14ac:dyDescent="0.25">
      <c r="B23" s="49">
        <v>3</v>
      </c>
      <c r="C23" s="54" t="s">
        <v>129</v>
      </c>
      <c r="D23" s="55"/>
      <c r="E23" s="80"/>
      <c r="F23" s="194"/>
      <c r="G23" s="83"/>
      <c r="H23" s="57"/>
      <c r="I23" s="56">
        <v>15000</v>
      </c>
      <c r="J23" s="58" t="e">
        <f>#REF!-I23</f>
        <v>#REF!</v>
      </c>
      <c r="K23" s="59"/>
    </row>
    <row r="24" spans="2:11" ht="12" customHeight="1" x14ac:dyDescent="0.25">
      <c r="B24" s="51">
        <v>3.1</v>
      </c>
      <c r="C24" s="6" t="s">
        <v>103</v>
      </c>
      <c r="D24" s="61" t="s">
        <v>21</v>
      </c>
      <c r="E24" s="63"/>
      <c r="F24" s="195"/>
      <c r="H24" s="62"/>
      <c r="I24" s="63"/>
      <c r="J24" s="64"/>
      <c r="K24" s="64"/>
    </row>
    <row r="25" spans="2:11" ht="12" customHeight="1" x14ac:dyDescent="0.25">
      <c r="B25" s="50" t="s">
        <v>136</v>
      </c>
      <c r="C25" s="5" t="s">
        <v>128</v>
      </c>
      <c r="D25" s="61"/>
      <c r="E25" s="63" t="s">
        <v>22</v>
      </c>
      <c r="F25" s="64">
        <v>7</v>
      </c>
      <c r="H25" s="62"/>
      <c r="I25" s="63"/>
      <c r="J25" s="64"/>
      <c r="K25" s="64"/>
    </row>
    <row r="26" spans="2:11" ht="12" customHeight="1" x14ac:dyDescent="0.25">
      <c r="B26" s="8" t="s">
        <v>104</v>
      </c>
      <c r="C26" s="5" t="s">
        <v>134</v>
      </c>
      <c r="D26" s="61" t="s">
        <v>21</v>
      </c>
      <c r="E26" s="63" t="s">
        <v>22</v>
      </c>
      <c r="F26" s="64">
        <v>13</v>
      </c>
      <c r="H26" s="62"/>
      <c r="I26" s="63"/>
      <c r="J26" s="64"/>
      <c r="K26" s="64"/>
    </row>
    <row r="27" spans="2:11" ht="12" customHeight="1" x14ac:dyDescent="0.25">
      <c r="B27" s="50" t="s">
        <v>105</v>
      </c>
      <c r="C27" s="5" t="s">
        <v>135</v>
      </c>
      <c r="D27" s="61"/>
      <c r="E27" s="63" t="s">
        <v>15</v>
      </c>
      <c r="F27" s="64">
        <v>1</v>
      </c>
      <c r="H27" s="62"/>
      <c r="I27" s="63"/>
      <c r="J27" s="64"/>
      <c r="K27" s="64"/>
    </row>
    <row r="28" spans="2:11" ht="12" customHeight="1" x14ac:dyDescent="0.25">
      <c r="B28" s="50" t="s">
        <v>106</v>
      </c>
      <c r="C28" s="5" t="s">
        <v>115</v>
      </c>
      <c r="D28" s="61"/>
      <c r="E28" s="63" t="s">
        <v>15</v>
      </c>
      <c r="F28" s="64">
        <v>30</v>
      </c>
      <c r="H28" s="62"/>
      <c r="I28" s="63"/>
      <c r="J28" s="64"/>
      <c r="K28" s="64"/>
    </row>
    <row r="29" spans="2:11" s="9" customFormat="1" ht="12" customHeight="1" x14ac:dyDescent="0.25">
      <c r="B29" s="51">
        <v>3.2</v>
      </c>
      <c r="C29" s="6" t="s">
        <v>107</v>
      </c>
      <c r="D29" s="65"/>
      <c r="E29" s="67"/>
      <c r="F29" s="59"/>
      <c r="G29" s="82"/>
      <c r="H29" s="66"/>
      <c r="I29" s="67"/>
      <c r="J29" s="59"/>
      <c r="K29" s="59"/>
    </row>
    <row r="30" spans="2:11" ht="12" customHeight="1" x14ac:dyDescent="0.25">
      <c r="B30" s="50" t="s">
        <v>24</v>
      </c>
      <c r="C30" s="5" t="s">
        <v>108</v>
      </c>
      <c r="D30" s="61" t="s">
        <v>21</v>
      </c>
      <c r="E30" s="63" t="s">
        <v>99</v>
      </c>
      <c r="F30" s="64">
        <v>1</v>
      </c>
      <c r="H30" s="62"/>
      <c r="I30" s="63"/>
      <c r="J30" s="64"/>
      <c r="K30" s="64"/>
    </row>
    <row r="31" spans="2:11" ht="12" customHeight="1" x14ac:dyDescent="0.25">
      <c r="B31" s="50"/>
      <c r="D31" s="61"/>
      <c r="E31" s="63"/>
      <c r="F31" s="64"/>
      <c r="G31" s="76"/>
      <c r="H31" s="62"/>
      <c r="I31" s="63"/>
      <c r="J31" s="64"/>
      <c r="K31" s="64"/>
    </row>
    <row r="32" spans="2:11" s="9" customFormat="1" ht="12" customHeight="1" x14ac:dyDescent="0.25">
      <c r="B32" s="49">
        <v>4</v>
      </c>
      <c r="C32" s="54" t="s">
        <v>126</v>
      </c>
      <c r="D32" s="55"/>
      <c r="E32" s="80"/>
      <c r="F32" s="81"/>
      <c r="G32" s="75"/>
      <c r="H32" s="57"/>
      <c r="I32" s="56">
        <v>10000</v>
      </c>
      <c r="J32" s="58" t="e">
        <f>#REF!-I32</f>
        <v>#REF!</v>
      </c>
      <c r="K32" s="59"/>
    </row>
    <row r="33" spans="2:11" s="9" customFormat="1" ht="12" customHeight="1" x14ac:dyDescent="0.25">
      <c r="B33" s="51">
        <v>4.0999999999999996</v>
      </c>
      <c r="C33" s="6" t="str">
        <f>'4.1 Workshop #1'!C10</f>
        <v>Workshop #1 in Hanoi  (100 - 120 participants including 30 by land/air &amp; 70 in Hanoi). Total possibly 30 stay overnight</v>
      </c>
      <c r="D33" s="65"/>
      <c r="E33" s="67"/>
      <c r="F33" s="59"/>
      <c r="H33" s="66"/>
      <c r="I33" s="67"/>
      <c r="J33" s="59"/>
      <c r="K33" s="64" t="s">
        <v>160</v>
      </c>
    </row>
    <row r="34" spans="2:11" ht="12" customHeight="1" x14ac:dyDescent="0.25">
      <c r="B34" s="50" t="s">
        <v>118</v>
      </c>
      <c r="C34" s="5" t="s">
        <v>25</v>
      </c>
      <c r="D34" s="61" t="s">
        <v>21</v>
      </c>
      <c r="E34" s="63" t="s">
        <v>26</v>
      </c>
      <c r="F34" s="64">
        <v>1</v>
      </c>
      <c r="G34" s="76"/>
      <c r="H34" s="62">
        <f>'4.1 Workshop #1'!I11</f>
        <v>0</v>
      </c>
      <c r="I34" s="63"/>
      <c r="J34" s="64"/>
      <c r="K34" s="64"/>
    </row>
    <row r="35" spans="2:11" ht="12" customHeight="1" x14ac:dyDescent="0.25">
      <c r="B35" s="50" t="s">
        <v>119</v>
      </c>
      <c r="C35" s="5" t="s">
        <v>110</v>
      </c>
      <c r="D35" s="61" t="s">
        <v>28</v>
      </c>
      <c r="E35" s="63" t="s">
        <v>26</v>
      </c>
      <c r="F35" s="64">
        <v>1</v>
      </c>
      <c r="G35" s="76"/>
      <c r="H35" s="62">
        <f>'4.1 Workshop #1'!I17</f>
        <v>0</v>
      </c>
      <c r="I35" s="63"/>
      <c r="J35" s="64"/>
      <c r="K35" s="64"/>
    </row>
    <row r="36" spans="2:11" ht="12" customHeight="1" x14ac:dyDescent="0.25">
      <c r="B36" s="50" t="s">
        <v>120</v>
      </c>
      <c r="C36" s="5" t="str">
        <f>'4.1 Workshop #1'!C24</f>
        <v>Event Facilitation Expenses</v>
      </c>
      <c r="D36" s="61"/>
      <c r="E36" s="63" t="s">
        <v>26</v>
      </c>
      <c r="F36" s="64">
        <v>1</v>
      </c>
      <c r="G36" s="76"/>
      <c r="H36" s="62">
        <f>'4.1 Workshop #1'!I24</f>
        <v>0</v>
      </c>
      <c r="I36" s="63"/>
      <c r="J36" s="64"/>
      <c r="K36" s="64"/>
    </row>
    <row r="37" spans="2:11" ht="12" customHeight="1" x14ac:dyDescent="0.25">
      <c r="B37" s="50" t="s">
        <v>121</v>
      </c>
      <c r="C37" s="5" t="str">
        <f>'4.1 Workshop #1'!C32</f>
        <v>Miscellaneous</v>
      </c>
      <c r="D37" s="61"/>
      <c r="E37" s="63" t="s">
        <v>26</v>
      </c>
      <c r="F37" s="64">
        <v>1</v>
      </c>
      <c r="G37" s="76"/>
      <c r="H37" s="62">
        <f>'4.1 Workshop #1'!I32</f>
        <v>0</v>
      </c>
      <c r="I37" s="63"/>
      <c r="J37" s="64"/>
      <c r="K37" s="64"/>
    </row>
    <row r="38" spans="2:11" ht="12" customHeight="1" x14ac:dyDescent="0.25">
      <c r="B38" s="50" t="s">
        <v>122</v>
      </c>
      <c r="C38" s="5" t="str">
        <f>'4.1 Workshop #1'!C33</f>
        <v>Event Management Cost</v>
      </c>
      <c r="D38" s="61"/>
      <c r="E38" s="63" t="s">
        <v>26</v>
      </c>
      <c r="F38" s="64">
        <v>1</v>
      </c>
      <c r="G38" s="76"/>
      <c r="H38" s="62">
        <f>'4.1 Workshop #1'!I33</f>
        <v>0</v>
      </c>
      <c r="I38" s="63"/>
      <c r="J38" s="64"/>
      <c r="K38" s="64"/>
    </row>
    <row r="39" spans="2:11" s="9" customFormat="1" ht="12" customHeight="1" x14ac:dyDescent="0.25">
      <c r="B39" s="51">
        <v>4.2</v>
      </c>
      <c r="C39" s="68" t="str">
        <f>'4.2. Workshop #2'!C10</f>
        <v>Workshop #2 in HCM (100 - 120 participants including 30 by land/air &amp; 70 in HCM). Total 30 stay overnight</v>
      </c>
      <c r="D39" s="65"/>
      <c r="E39" s="67"/>
      <c r="F39" s="59"/>
      <c r="G39" s="77"/>
      <c r="H39" s="62"/>
      <c r="I39" s="67"/>
      <c r="J39" s="59"/>
      <c r="K39" s="64" t="s">
        <v>159</v>
      </c>
    </row>
    <row r="40" spans="2:11" ht="12" customHeight="1" x14ac:dyDescent="0.25">
      <c r="B40" s="50" t="s">
        <v>36</v>
      </c>
      <c r="C40" s="5" t="s">
        <v>25</v>
      </c>
      <c r="D40" s="61" t="s">
        <v>21</v>
      </c>
      <c r="E40" s="63" t="s">
        <v>26</v>
      </c>
      <c r="F40" s="64">
        <v>1</v>
      </c>
      <c r="G40" s="76"/>
      <c r="H40" s="62">
        <f>'4.2. Workshop #2'!I11</f>
        <v>0</v>
      </c>
      <c r="I40" s="63"/>
      <c r="J40" s="64"/>
      <c r="K40" s="64"/>
    </row>
    <row r="41" spans="2:11" ht="12" customHeight="1" x14ac:dyDescent="0.25">
      <c r="B41" s="50" t="s">
        <v>42</v>
      </c>
      <c r="C41" s="5" t="str">
        <f>'4.2. Workshop #2'!C17</f>
        <v>Participant Expenses</v>
      </c>
      <c r="D41" s="61" t="s">
        <v>28</v>
      </c>
      <c r="E41" s="63" t="s">
        <v>26</v>
      </c>
      <c r="F41" s="64">
        <v>1</v>
      </c>
      <c r="G41" s="76"/>
      <c r="H41" s="62">
        <f>'4.2. Workshop #2'!I17</f>
        <v>0</v>
      </c>
      <c r="I41" s="63"/>
      <c r="J41" s="64"/>
      <c r="K41" s="64"/>
    </row>
    <row r="42" spans="2:11" ht="12" customHeight="1" x14ac:dyDescent="0.25">
      <c r="B42" s="50" t="s">
        <v>66</v>
      </c>
      <c r="C42" s="5" t="str">
        <f>'4.2. Workshop #2'!C24</f>
        <v>Event Facilitation Expenses</v>
      </c>
      <c r="D42" s="61"/>
      <c r="E42" s="63" t="s">
        <v>26</v>
      </c>
      <c r="F42" s="64">
        <v>1</v>
      </c>
      <c r="G42" s="76"/>
      <c r="H42" s="62">
        <f>'4.2. Workshop #2'!I24</f>
        <v>0</v>
      </c>
      <c r="I42" s="63"/>
      <c r="J42" s="64"/>
      <c r="K42" s="64"/>
    </row>
    <row r="43" spans="2:11" ht="12" customHeight="1" x14ac:dyDescent="0.25">
      <c r="B43" s="50" t="s">
        <v>72</v>
      </c>
      <c r="C43" s="5" t="str">
        <f>'4.2. Workshop #2'!C32</f>
        <v>Miscellaneous</v>
      </c>
      <c r="D43" s="61"/>
      <c r="E43" s="63" t="s">
        <v>26</v>
      </c>
      <c r="F43" s="64">
        <v>1</v>
      </c>
      <c r="G43" s="76"/>
      <c r="H43" s="62">
        <f>'4.2. Workshop #2'!I32</f>
        <v>0</v>
      </c>
      <c r="I43" s="63"/>
      <c r="J43" s="64"/>
      <c r="K43" s="64"/>
    </row>
    <row r="44" spans="2:11" ht="12" customHeight="1" x14ac:dyDescent="0.25">
      <c r="B44" s="50" t="s">
        <v>82</v>
      </c>
      <c r="C44" s="5" t="str">
        <f>'4.2. Workshop #2'!C33</f>
        <v>Event Management Cost</v>
      </c>
      <c r="D44" s="61"/>
      <c r="E44" s="63" t="s">
        <v>26</v>
      </c>
      <c r="F44" s="64">
        <v>1</v>
      </c>
      <c r="G44" s="76"/>
      <c r="H44" s="62">
        <f>'4.2. Workshop #2'!I33</f>
        <v>0</v>
      </c>
      <c r="I44" s="63"/>
      <c r="J44" s="64"/>
      <c r="K44" s="64"/>
    </row>
    <row r="45" spans="2:11" ht="12" customHeight="1" x14ac:dyDescent="0.25">
      <c r="B45" s="50"/>
      <c r="D45" s="61"/>
      <c r="E45" s="63"/>
      <c r="F45" s="64"/>
      <c r="G45" s="76"/>
      <c r="H45" s="62"/>
      <c r="I45" s="63"/>
      <c r="J45" s="64"/>
      <c r="K45" s="64"/>
    </row>
    <row r="46" spans="2:11" s="9" customFormat="1" ht="12" customHeight="1" x14ac:dyDescent="0.25">
      <c r="B46" s="49">
        <v>5</v>
      </c>
      <c r="C46" s="54" t="s">
        <v>127</v>
      </c>
      <c r="D46" s="55"/>
      <c r="E46" s="80"/>
      <c r="F46" s="81"/>
      <c r="G46" s="75"/>
      <c r="H46" s="69"/>
      <c r="I46" s="56">
        <v>7500</v>
      </c>
      <c r="J46" s="58" t="e">
        <f>#REF!-I46</f>
        <v>#REF!</v>
      </c>
      <c r="K46" s="59"/>
    </row>
    <row r="47" spans="2:11" ht="12" customHeight="1" x14ac:dyDescent="0.25">
      <c r="B47" s="50" t="s">
        <v>30</v>
      </c>
      <c r="C47" s="5" t="s">
        <v>31</v>
      </c>
      <c r="D47" s="61" t="s">
        <v>21</v>
      </c>
      <c r="E47" s="63" t="s">
        <v>22</v>
      </c>
      <c r="F47" s="64">
        <v>4</v>
      </c>
      <c r="G47" s="76"/>
      <c r="H47" s="62"/>
      <c r="I47" s="63"/>
      <c r="J47" s="64"/>
      <c r="K47" s="64"/>
    </row>
    <row r="48" spans="2:11" ht="12" customHeight="1" thickBot="1" x14ac:dyDescent="0.3">
      <c r="B48" s="52"/>
      <c r="C48" s="70"/>
      <c r="D48" s="71"/>
      <c r="E48" s="73"/>
      <c r="F48" s="74"/>
      <c r="G48" s="78"/>
      <c r="H48" s="72"/>
      <c r="I48" s="73"/>
      <c r="J48" s="74"/>
      <c r="K48" s="74"/>
    </row>
  </sheetData>
  <mergeCells count="9">
    <mergeCell ref="G7:G8"/>
    <mergeCell ref="H7:H8"/>
    <mergeCell ref="I7:J7"/>
    <mergeCell ref="K7:K8"/>
    <mergeCell ref="B7:B8"/>
    <mergeCell ref="C7:C8"/>
    <mergeCell ref="D7:D8"/>
    <mergeCell ref="E7:E8"/>
    <mergeCell ref="F7:F8"/>
  </mergeCells>
  <dataValidations count="4">
    <dataValidation type="whole" operator="greaterThan" allowBlank="1" showInputMessage="1" showErrorMessage="1" error="Input Number" sqref="F3:F10 F12:F1048576" xr:uid="{0D5D07C8-68AD-479D-9B1F-B4B9CC310D54}">
      <formula1>0</formula1>
    </dataValidation>
    <dataValidation type="list" allowBlank="1" showInputMessage="1" showErrorMessage="1" sqref="G3:G10" xr:uid="{400983F0-41FE-4A67-984C-423F458F6B88}">
      <formula1>#REF!</formula1>
    </dataValidation>
    <dataValidation type="list" allowBlank="1" showInputMessage="1" showErrorMessage="1" error="See Drop Down Menu" sqref="E48:E1048576 E14:E47 E3:E13" xr:uid="{D530CA2A-F89B-4E4A-8099-4ECD8FB384FD}">
      <formula1>#REF!</formula1>
    </dataValidation>
    <dataValidation type="list" allowBlank="1" showInputMessage="1" showErrorMessage="1" error="Use Drop Down List_x000a_" sqref="D48:D1048576 D14:D47 D3:D13" xr:uid="{261E75B7-98CE-4CB8-8767-76493C968B86}">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E80-02D6-40DD-8DAF-7EA0F7BCF9D0}">
  <dimension ref="A1:E44"/>
  <sheetViews>
    <sheetView workbookViewId="0"/>
  </sheetViews>
  <sheetFormatPr defaultRowHeight="15" x14ac:dyDescent="0.25"/>
  <sheetData>
    <row r="1" spans="1:5" ht="15" customHeight="1" x14ac:dyDescent="0.25">
      <c r="A1" s="175" t="s">
        <v>4</v>
      </c>
      <c r="B1" s="176" t="s">
        <v>15</v>
      </c>
      <c r="C1" s="176" t="s">
        <v>16</v>
      </c>
      <c r="D1" s="177" t="s">
        <v>18</v>
      </c>
      <c r="E1" s="177" t="s">
        <v>140</v>
      </c>
    </row>
    <row r="2" spans="1:5" x14ac:dyDescent="0.25">
      <c r="A2" s="175"/>
      <c r="B2" s="176"/>
      <c r="C2" s="176"/>
      <c r="D2" s="177"/>
      <c r="E2" s="177"/>
    </row>
    <row r="3" spans="1:5" x14ac:dyDescent="0.25">
      <c r="A3" s="174" t="s">
        <v>141</v>
      </c>
      <c r="B3" s="174"/>
      <c r="C3" s="174"/>
      <c r="D3" s="174"/>
      <c r="E3" s="174"/>
    </row>
    <row r="4" spans="1:5" x14ac:dyDescent="0.25">
      <c r="A4" s="141" t="s">
        <v>137</v>
      </c>
      <c r="B4" s="129" t="s">
        <v>48</v>
      </c>
      <c r="C4" s="35">
        <v>40</v>
      </c>
      <c r="D4" s="130"/>
      <c r="E4" s="130"/>
    </row>
    <row r="5" spans="1:5" ht="90" x14ac:dyDescent="0.25">
      <c r="A5" s="131" t="s">
        <v>100</v>
      </c>
      <c r="B5" s="129" t="s">
        <v>15</v>
      </c>
      <c r="C5" s="35">
        <v>40</v>
      </c>
      <c r="D5" s="132"/>
      <c r="E5" s="132"/>
    </row>
    <row r="6" spans="1:5" ht="30" x14ac:dyDescent="0.25">
      <c r="A6" s="131" t="s">
        <v>101</v>
      </c>
      <c r="B6" s="35" t="s">
        <v>29</v>
      </c>
      <c r="C6" s="35"/>
      <c r="D6" s="130"/>
      <c r="E6" s="130"/>
    </row>
    <row r="7" spans="1:5" x14ac:dyDescent="0.25">
      <c r="A7" s="128" t="s">
        <v>142</v>
      </c>
      <c r="B7" s="35" t="s">
        <v>29</v>
      </c>
      <c r="C7" s="35"/>
      <c r="D7" s="130"/>
      <c r="E7" s="130"/>
    </row>
    <row r="8" spans="1:5" x14ac:dyDescent="0.25">
      <c r="A8" s="128"/>
      <c r="B8" s="35"/>
      <c r="C8" s="35"/>
      <c r="D8" s="130"/>
      <c r="E8" s="130"/>
    </row>
    <row r="9" spans="1:5" x14ac:dyDescent="0.25">
      <c r="A9" s="174" t="s">
        <v>138</v>
      </c>
      <c r="B9" s="174"/>
      <c r="C9" s="174"/>
      <c r="D9" s="174"/>
      <c r="E9" s="174"/>
    </row>
    <row r="10" spans="1:5" x14ac:dyDescent="0.25">
      <c r="A10" s="133" t="s">
        <v>110</v>
      </c>
      <c r="B10" s="134"/>
      <c r="C10" s="134"/>
      <c r="D10" s="135"/>
      <c r="E10" s="135"/>
    </row>
    <row r="11" spans="1:5" x14ac:dyDescent="0.25">
      <c r="A11" s="128" t="s">
        <v>111</v>
      </c>
      <c r="B11" s="35" t="s">
        <v>48</v>
      </c>
      <c r="C11" s="35">
        <v>30</v>
      </c>
      <c r="D11" s="130"/>
      <c r="E11" s="130"/>
    </row>
    <row r="12" spans="1:5" x14ac:dyDescent="0.25">
      <c r="A12" s="128" t="s">
        <v>112</v>
      </c>
      <c r="B12" s="35" t="s">
        <v>48</v>
      </c>
      <c r="C12" s="35">
        <v>30</v>
      </c>
      <c r="D12" s="130"/>
      <c r="E12" s="130"/>
    </row>
    <row r="13" spans="1:5" x14ac:dyDescent="0.25">
      <c r="A13" s="128" t="s">
        <v>130</v>
      </c>
      <c r="B13" s="35" t="s">
        <v>48</v>
      </c>
      <c r="C13" s="35">
        <v>10</v>
      </c>
      <c r="D13" s="130"/>
      <c r="E13" s="130"/>
    </row>
    <row r="14" spans="1:5" x14ac:dyDescent="0.25">
      <c r="A14" s="128" t="s">
        <v>131</v>
      </c>
      <c r="B14" s="35" t="s">
        <v>48</v>
      </c>
      <c r="C14" s="35">
        <v>20</v>
      </c>
      <c r="D14" s="130"/>
      <c r="E14" s="130"/>
    </row>
    <row r="15" spans="1:5" x14ac:dyDescent="0.25">
      <c r="A15" s="128" t="s">
        <v>64</v>
      </c>
      <c r="B15" s="35" t="s">
        <v>48</v>
      </c>
      <c r="C15" s="35">
        <v>10</v>
      </c>
      <c r="D15" s="130"/>
      <c r="E15" s="130"/>
    </row>
    <row r="16" spans="1:5" x14ac:dyDescent="0.25">
      <c r="A16" s="128" t="s">
        <v>143</v>
      </c>
      <c r="B16" s="35" t="s">
        <v>48</v>
      </c>
      <c r="C16" s="35"/>
      <c r="D16" s="130"/>
      <c r="E16" s="130"/>
    </row>
    <row r="17" spans="1:5" x14ac:dyDescent="0.25">
      <c r="A17" s="133" t="s">
        <v>27</v>
      </c>
      <c r="B17" s="136"/>
      <c r="C17" s="136"/>
      <c r="D17" s="137"/>
      <c r="E17" s="137"/>
    </row>
    <row r="18" spans="1:5" x14ac:dyDescent="0.25">
      <c r="A18" s="128" t="s">
        <v>95</v>
      </c>
      <c r="B18" s="35" t="s">
        <v>48</v>
      </c>
      <c r="C18" s="35">
        <v>100</v>
      </c>
      <c r="D18" s="130"/>
      <c r="E18" s="130"/>
    </row>
    <row r="19" spans="1:5" x14ac:dyDescent="0.25">
      <c r="A19" s="128" t="s">
        <v>117</v>
      </c>
      <c r="B19" s="35" t="s">
        <v>29</v>
      </c>
      <c r="C19" s="35">
        <v>1</v>
      </c>
      <c r="D19" s="130"/>
      <c r="E19" s="130"/>
    </row>
    <row r="20" spans="1:5" x14ac:dyDescent="0.25">
      <c r="A20" s="128" t="s">
        <v>113</v>
      </c>
      <c r="B20" s="35" t="s">
        <v>48</v>
      </c>
      <c r="C20" s="35">
        <v>100</v>
      </c>
      <c r="D20" s="130"/>
      <c r="E20" s="130"/>
    </row>
    <row r="21" spans="1:5" x14ac:dyDescent="0.25">
      <c r="A21" s="128" t="s">
        <v>114</v>
      </c>
      <c r="B21" s="35" t="s">
        <v>29</v>
      </c>
      <c r="C21" s="35">
        <v>1</v>
      </c>
      <c r="D21" s="130"/>
      <c r="E21" s="130"/>
    </row>
    <row r="22" spans="1:5" x14ac:dyDescent="0.25">
      <c r="A22" s="128" t="s">
        <v>96</v>
      </c>
      <c r="B22" s="35" t="s">
        <v>29</v>
      </c>
      <c r="C22" s="35">
        <v>1</v>
      </c>
      <c r="D22" s="130"/>
      <c r="E22" s="130"/>
    </row>
    <row r="23" spans="1:5" x14ac:dyDescent="0.25">
      <c r="A23" s="128" t="s">
        <v>97</v>
      </c>
      <c r="B23" s="35" t="s">
        <v>29</v>
      </c>
      <c r="C23" s="35">
        <v>1</v>
      </c>
      <c r="D23" s="130"/>
      <c r="E23" s="130"/>
    </row>
    <row r="24" spans="1:5" x14ac:dyDescent="0.25">
      <c r="A24" s="128" t="s">
        <v>116</v>
      </c>
      <c r="B24" s="35" t="s">
        <v>29</v>
      </c>
      <c r="C24" s="35">
        <v>1</v>
      </c>
      <c r="D24" s="130"/>
      <c r="E24" s="130"/>
    </row>
    <row r="25" spans="1:5" x14ac:dyDescent="0.25">
      <c r="A25" s="133" t="s">
        <v>101</v>
      </c>
      <c r="B25" s="136" t="s">
        <v>29</v>
      </c>
      <c r="C25" s="136">
        <v>1</v>
      </c>
      <c r="D25" s="137"/>
      <c r="E25" s="137"/>
    </row>
    <row r="26" spans="1:5" x14ac:dyDescent="0.25">
      <c r="A26" s="133" t="s">
        <v>93</v>
      </c>
      <c r="B26" s="136" t="s">
        <v>29</v>
      </c>
      <c r="C26" s="136"/>
      <c r="D26" s="137"/>
      <c r="E26" s="137"/>
    </row>
    <row r="27" spans="1:5" x14ac:dyDescent="0.25">
      <c r="A27" s="174" t="s">
        <v>139</v>
      </c>
      <c r="B27" s="174"/>
      <c r="C27" s="174"/>
      <c r="D27" s="174"/>
      <c r="E27" s="174"/>
    </row>
    <row r="28" spans="1:5" x14ac:dyDescent="0.25">
      <c r="A28" s="134" t="s">
        <v>110</v>
      </c>
      <c r="B28" s="134"/>
      <c r="C28" s="134"/>
      <c r="D28" s="138"/>
      <c r="E28" s="138"/>
    </row>
    <row r="29" spans="1:5" x14ac:dyDescent="0.25">
      <c r="A29" s="35" t="s">
        <v>144</v>
      </c>
      <c r="B29" s="35" t="s">
        <v>48</v>
      </c>
      <c r="C29" s="35">
        <v>30</v>
      </c>
      <c r="D29" s="139"/>
      <c r="E29" s="139"/>
    </row>
    <row r="30" spans="1:5" x14ac:dyDescent="0.25">
      <c r="A30" s="35" t="s">
        <v>145</v>
      </c>
      <c r="B30" s="35" t="s">
        <v>48</v>
      </c>
      <c r="C30" s="35">
        <v>30</v>
      </c>
      <c r="D30" s="139"/>
      <c r="E30" s="139"/>
    </row>
    <row r="31" spans="1:5" x14ac:dyDescent="0.25">
      <c r="A31" s="35" t="s">
        <v>146</v>
      </c>
      <c r="B31" s="35" t="s">
        <v>48</v>
      </c>
      <c r="C31" s="35">
        <v>10</v>
      </c>
      <c r="D31" s="139"/>
      <c r="E31" s="139"/>
    </row>
    <row r="32" spans="1:5" x14ac:dyDescent="0.25">
      <c r="A32" s="35" t="s">
        <v>131</v>
      </c>
      <c r="B32" s="35" t="s">
        <v>48</v>
      </c>
      <c r="C32" s="35">
        <v>20</v>
      </c>
      <c r="D32" s="139"/>
      <c r="E32" s="139"/>
    </row>
    <row r="33" spans="1:5" x14ac:dyDescent="0.25">
      <c r="A33" s="35" t="s">
        <v>147</v>
      </c>
      <c r="B33" s="35" t="s">
        <v>48</v>
      </c>
      <c r="C33" s="35">
        <v>10</v>
      </c>
      <c r="D33" s="139"/>
      <c r="E33" s="139"/>
    </row>
    <row r="34" spans="1:5" x14ac:dyDescent="0.25">
      <c r="A34" s="128" t="s">
        <v>143</v>
      </c>
      <c r="B34" s="35" t="s">
        <v>48</v>
      </c>
      <c r="C34" s="35"/>
      <c r="D34" s="130"/>
      <c r="E34" s="130"/>
    </row>
    <row r="35" spans="1:5" x14ac:dyDescent="0.25">
      <c r="A35" s="134" t="s">
        <v>27</v>
      </c>
      <c r="B35" s="136"/>
      <c r="C35" s="136"/>
      <c r="D35" s="140"/>
      <c r="E35" s="140"/>
    </row>
    <row r="36" spans="1:5" x14ac:dyDescent="0.25">
      <c r="A36" s="35" t="s">
        <v>95</v>
      </c>
      <c r="B36" s="35" t="s">
        <v>48</v>
      </c>
      <c r="C36" s="35">
        <v>100</v>
      </c>
      <c r="D36" s="139"/>
      <c r="E36" s="139"/>
    </row>
    <row r="37" spans="1:5" x14ac:dyDescent="0.25">
      <c r="A37" s="35" t="s">
        <v>117</v>
      </c>
      <c r="B37" s="35" t="s">
        <v>29</v>
      </c>
      <c r="C37" s="35">
        <v>1</v>
      </c>
      <c r="D37" s="139"/>
      <c r="E37" s="139"/>
    </row>
    <row r="38" spans="1:5" x14ac:dyDescent="0.25">
      <c r="A38" s="35" t="s">
        <v>113</v>
      </c>
      <c r="B38" s="35" t="s">
        <v>48</v>
      </c>
      <c r="C38" s="35">
        <v>100</v>
      </c>
      <c r="D38" s="139"/>
      <c r="E38" s="139"/>
    </row>
    <row r="39" spans="1:5" x14ac:dyDescent="0.25">
      <c r="A39" s="35" t="s">
        <v>114</v>
      </c>
      <c r="B39" s="35" t="s">
        <v>29</v>
      </c>
      <c r="C39" s="35">
        <v>1</v>
      </c>
      <c r="D39" s="139"/>
      <c r="E39" s="139"/>
    </row>
    <row r="40" spans="1:5" x14ac:dyDescent="0.25">
      <c r="A40" s="35" t="s">
        <v>96</v>
      </c>
      <c r="B40" s="35" t="s">
        <v>29</v>
      </c>
      <c r="C40" s="35">
        <v>1</v>
      </c>
      <c r="D40" s="139"/>
      <c r="E40" s="139"/>
    </row>
    <row r="41" spans="1:5" x14ac:dyDescent="0.25">
      <c r="A41" s="35" t="s">
        <v>97</v>
      </c>
      <c r="B41" s="35" t="s">
        <v>29</v>
      </c>
      <c r="C41" s="35">
        <v>1</v>
      </c>
      <c r="D41" s="139"/>
      <c r="E41" s="139"/>
    </row>
    <row r="42" spans="1:5" x14ac:dyDescent="0.25">
      <c r="A42" s="35" t="s">
        <v>116</v>
      </c>
      <c r="B42" s="35" t="s">
        <v>29</v>
      </c>
      <c r="C42" s="35">
        <v>1</v>
      </c>
      <c r="D42" s="139"/>
      <c r="E42" s="139"/>
    </row>
    <row r="43" spans="1:5" x14ac:dyDescent="0.25">
      <c r="A43" s="133" t="s">
        <v>101</v>
      </c>
      <c r="B43" s="136" t="s">
        <v>29</v>
      </c>
      <c r="C43" s="136">
        <v>1</v>
      </c>
      <c r="D43" s="140"/>
      <c r="E43" s="140"/>
    </row>
    <row r="44" spans="1:5" x14ac:dyDescent="0.25">
      <c r="A44" s="134" t="s">
        <v>93</v>
      </c>
      <c r="B44" s="136" t="s">
        <v>29</v>
      </c>
      <c r="C44" s="136"/>
      <c r="D44" s="140"/>
      <c r="E44" s="140"/>
    </row>
  </sheetData>
  <mergeCells count="8">
    <mergeCell ref="A9:E9"/>
    <mergeCell ref="A27:E27"/>
    <mergeCell ref="A1:A2"/>
    <mergeCell ref="B1:B2"/>
    <mergeCell ref="C1:C2"/>
    <mergeCell ref="D1:D2"/>
    <mergeCell ref="E1:E2"/>
    <mergeCell ref="A3:E3"/>
  </mergeCells>
  <dataValidations count="1">
    <dataValidation type="whole" operator="greaterThan" allowBlank="1" showInputMessage="1" showErrorMessage="1" error="Input Number" sqref="C1:C2 C5:C8 C10:C26 C28:C44" xr:uid="{85A457C9-401F-45C8-AA41-C22B6BCCD33F}">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0E88-E18A-4041-B23C-8EEB7B0AAA7A}">
  <dimension ref="B1:J38"/>
  <sheetViews>
    <sheetView zoomScale="130" zoomScaleNormal="130" workbookViewId="0">
      <pane xSplit="3" ySplit="9" topLeftCell="E14" activePane="bottomRight" state="frozen"/>
      <selection pane="topRight" activeCell="D1" sqref="D1"/>
      <selection pane="bottomLeft" activeCell="A9" sqref="A9"/>
      <selection pane="bottomRight" activeCell="B34" sqref="B34"/>
    </sheetView>
  </sheetViews>
  <sheetFormatPr defaultRowHeight="12" customHeight="1" x14ac:dyDescent="0.25"/>
  <cols>
    <col min="1" max="1" width="1.140625" customWidth="1"/>
    <col min="2" max="2" width="15.7109375" style="1" customWidth="1"/>
    <col min="3" max="3" width="57.85546875" customWidth="1"/>
    <col min="4" max="4" width="25.5703125" customWidth="1"/>
    <col min="5" max="5" width="7.28515625" customWidth="1"/>
    <col min="6" max="7" width="10.85546875" customWidth="1"/>
    <col min="8" max="9" width="17.85546875" style="115" customWidth="1"/>
    <col min="10" max="10" width="50.42578125" bestFit="1" customWidth="1"/>
  </cols>
  <sheetData>
    <row r="1" spans="2:10" ht="12" customHeight="1" x14ac:dyDescent="0.25">
      <c r="B1" s="44" t="s">
        <v>0</v>
      </c>
      <c r="C1" s="5" t="s">
        <v>124</v>
      </c>
    </row>
    <row r="2" spans="2:10" ht="12" customHeight="1" x14ac:dyDescent="0.25">
      <c r="B2" s="44" t="s">
        <v>1</v>
      </c>
      <c r="C2" s="5"/>
    </row>
    <row r="3" spans="2:10" ht="12" customHeight="1" x14ac:dyDescent="0.25">
      <c r="B3" s="44" t="s">
        <v>2</v>
      </c>
      <c r="C3" s="5"/>
    </row>
    <row r="4" spans="2:10" ht="12" customHeight="1" x14ac:dyDescent="0.25">
      <c r="B4" s="44" t="s">
        <v>3</v>
      </c>
      <c r="C4" s="5"/>
    </row>
    <row r="5" spans="2:10" ht="12" customHeight="1" x14ac:dyDescent="0.25">
      <c r="B5" s="44" t="s">
        <v>11</v>
      </c>
      <c r="C5" s="5"/>
    </row>
    <row r="6" spans="2:10" ht="12" customHeight="1" x14ac:dyDescent="0.25">
      <c r="B6" s="44" t="s">
        <v>12</v>
      </c>
      <c r="C6" s="5"/>
    </row>
    <row r="7" spans="2:10" ht="12" customHeight="1" thickBot="1" x14ac:dyDescent="0.3">
      <c r="B7" s="44"/>
      <c r="C7" s="5"/>
    </row>
    <row r="8" spans="2:10" s="3" customFormat="1" ht="12" customHeight="1" x14ac:dyDescent="0.25">
      <c r="B8" s="178" t="s">
        <v>33</v>
      </c>
      <c r="C8" s="180" t="s">
        <v>4</v>
      </c>
      <c r="D8" s="180" t="s">
        <v>14</v>
      </c>
      <c r="E8" s="152" t="s">
        <v>15</v>
      </c>
      <c r="F8" s="154" t="s">
        <v>16</v>
      </c>
      <c r="G8" s="156" t="s">
        <v>156</v>
      </c>
      <c r="H8" s="182" t="s">
        <v>18</v>
      </c>
      <c r="I8" s="184" t="s">
        <v>5</v>
      </c>
      <c r="J8" s="150" t="s">
        <v>7</v>
      </c>
    </row>
    <row r="9" spans="2:10" s="3" customFormat="1" ht="12" customHeight="1" thickBot="1" x14ac:dyDescent="0.3">
      <c r="B9" s="179"/>
      <c r="C9" s="181"/>
      <c r="D9" s="181"/>
      <c r="E9" s="153"/>
      <c r="F9" s="155"/>
      <c r="G9" s="157"/>
      <c r="H9" s="183"/>
      <c r="I9" s="185"/>
      <c r="J9" s="151"/>
    </row>
    <row r="10" spans="2:10" s="7" customFormat="1" ht="30" x14ac:dyDescent="0.25">
      <c r="B10" s="49">
        <v>4.0999999999999996</v>
      </c>
      <c r="C10" s="114" t="s">
        <v>152</v>
      </c>
      <c r="D10" s="88"/>
      <c r="E10" s="26"/>
      <c r="F10" s="17"/>
      <c r="G10" s="27"/>
      <c r="H10" s="116"/>
      <c r="I10" s="117"/>
      <c r="J10" s="20"/>
    </row>
    <row r="11" spans="2:10" ht="12" customHeight="1" x14ac:dyDescent="0.25">
      <c r="B11" s="94" t="s">
        <v>118</v>
      </c>
      <c r="C11" s="95" t="s">
        <v>25</v>
      </c>
      <c r="D11" s="96"/>
      <c r="E11" s="97"/>
      <c r="F11" s="98"/>
      <c r="G11" s="99"/>
      <c r="H11" s="118"/>
      <c r="I11" s="119"/>
      <c r="J11" s="15"/>
    </row>
    <row r="12" spans="2:10" ht="12" customHeight="1" x14ac:dyDescent="0.25">
      <c r="B12" s="50" t="s">
        <v>161</v>
      </c>
      <c r="C12" s="89" t="s">
        <v>25</v>
      </c>
      <c r="D12" s="89" t="s">
        <v>21</v>
      </c>
      <c r="E12" s="25" t="s">
        <v>22</v>
      </c>
      <c r="F12">
        <v>10</v>
      </c>
      <c r="G12" s="18">
        <v>1</v>
      </c>
      <c r="H12" s="120"/>
      <c r="I12" s="121"/>
      <c r="J12" s="15"/>
    </row>
    <row r="13" spans="2:10" ht="12" customHeight="1" x14ac:dyDescent="0.25">
      <c r="B13" s="50" t="s">
        <v>162</v>
      </c>
      <c r="C13" s="89" t="s">
        <v>153</v>
      </c>
      <c r="D13" s="89" t="s">
        <v>40</v>
      </c>
      <c r="E13" s="25" t="s">
        <v>48</v>
      </c>
      <c r="G13" s="18"/>
      <c r="H13" s="120"/>
      <c r="I13" s="121"/>
      <c r="J13" s="15"/>
    </row>
    <row r="14" spans="2:10" ht="12" customHeight="1" x14ac:dyDescent="0.25">
      <c r="B14" s="50" t="s">
        <v>163</v>
      </c>
      <c r="C14" s="89" t="s">
        <v>154</v>
      </c>
      <c r="D14" s="89" t="s">
        <v>54</v>
      </c>
      <c r="E14" s="25" t="s">
        <v>48</v>
      </c>
      <c r="G14" s="18"/>
      <c r="H14" s="120"/>
      <c r="I14" s="121"/>
      <c r="J14" s="15"/>
    </row>
    <row r="15" spans="2:10" ht="12" customHeight="1" x14ac:dyDescent="0.25">
      <c r="B15" s="50" t="s">
        <v>164</v>
      </c>
      <c r="C15" s="89" t="s">
        <v>155</v>
      </c>
      <c r="D15" s="89" t="s">
        <v>47</v>
      </c>
      <c r="E15" s="25" t="s">
        <v>48</v>
      </c>
      <c r="G15" s="18"/>
      <c r="H15" s="120"/>
      <c r="I15" s="121"/>
      <c r="J15" s="15"/>
    </row>
    <row r="16" spans="2:10" ht="12" customHeight="1" x14ac:dyDescent="0.25">
      <c r="B16" s="50"/>
      <c r="C16" s="89"/>
      <c r="D16" s="89"/>
      <c r="E16" s="25"/>
      <c r="G16" s="18"/>
      <c r="H16" s="120"/>
      <c r="I16" s="121"/>
      <c r="J16" s="15"/>
    </row>
    <row r="17" spans="2:10" ht="12" customHeight="1" x14ac:dyDescent="0.25">
      <c r="B17" s="102" t="s">
        <v>119</v>
      </c>
      <c r="C17" s="95" t="s">
        <v>110</v>
      </c>
      <c r="D17" s="95"/>
      <c r="E17" s="103"/>
      <c r="F17" s="104"/>
      <c r="G17" s="105"/>
      <c r="H17" s="122"/>
      <c r="I17" s="123"/>
      <c r="J17" s="15"/>
    </row>
    <row r="18" spans="2:10" ht="12" customHeight="1" x14ac:dyDescent="0.25">
      <c r="B18" s="50" t="s">
        <v>165</v>
      </c>
      <c r="C18" s="89" t="s">
        <v>111</v>
      </c>
      <c r="D18" s="89" t="s">
        <v>47</v>
      </c>
      <c r="E18" s="25" t="s">
        <v>48</v>
      </c>
      <c r="F18">
        <v>30</v>
      </c>
      <c r="G18" s="18">
        <v>2</v>
      </c>
      <c r="H18" s="120"/>
      <c r="I18" s="121"/>
      <c r="J18" s="15" t="s">
        <v>158</v>
      </c>
    </row>
    <row r="19" spans="2:10" ht="12" customHeight="1" x14ac:dyDescent="0.25">
      <c r="B19" s="50" t="s">
        <v>166</v>
      </c>
      <c r="C19" s="89" t="s">
        <v>112</v>
      </c>
      <c r="D19" s="89" t="s">
        <v>54</v>
      </c>
      <c r="E19" s="25" t="s">
        <v>48</v>
      </c>
      <c r="F19">
        <v>30</v>
      </c>
      <c r="G19" s="18">
        <v>1</v>
      </c>
      <c r="H19" s="120"/>
      <c r="I19" s="121"/>
      <c r="J19" s="15" t="s">
        <v>158</v>
      </c>
    </row>
    <row r="20" spans="2:10" ht="12" customHeight="1" x14ac:dyDescent="0.25">
      <c r="B20" s="50" t="s">
        <v>167</v>
      </c>
      <c r="C20" s="89" t="s">
        <v>130</v>
      </c>
      <c r="D20" s="89" t="s">
        <v>57</v>
      </c>
      <c r="E20" s="25" t="s">
        <v>48</v>
      </c>
      <c r="F20">
        <v>10</v>
      </c>
      <c r="G20" s="18">
        <v>4</v>
      </c>
      <c r="H20" s="120"/>
      <c r="I20" s="121"/>
      <c r="J20" s="15" t="s">
        <v>158</v>
      </c>
    </row>
    <row r="21" spans="2:10" ht="12" customHeight="1" x14ac:dyDescent="0.25">
      <c r="B21" s="50" t="s">
        <v>168</v>
      </c>
      <c r="C21" s="89" t="s">
        <v>131</v>
      </c>
      <c r="D21" s="89" t="s">
        <v>57</v>
      </c>
      <c r="E21" s="25" t="s">
        <v>48</v>
      </c>
      <c r="F21">
        <v>20</v>
      </c>
      <c r="G21" s="18">
        <v>2</v>
      </c>
      <c r="H21" s="120"/>
      <c r="I21" s="121"/>
      <c r="J21" s="15"/>
    </row>
    <row r="22" spans="2:10" ht="12" customHeight="1" x14ac:dyDescent="0.25">
      <c r="B22" s="50" t="s">
        <v>169</v>
      </c>
      <c r="C22" s="89" t="s">
        <v>64</v>
      </c>
      <c r="D22" s="89" t="s">
        <v>40</v>
      </c>
      <c r="E22" s="25" t="s">
        <v>48</v>
      </c>
      <c r="F22">
        <v>10</v>
      </c>
      <c r="G22" s="18">
        <v>1</v>
      </c>
      <c r="H22" s="120"/>
      <c r="I22" s="121"/>
      <c r="J22" s="15"/>
    </row>
    <row r="23" spans="2:10" ht="12" customHeight="1" x14ac:dyDescent="0.25">
      <c r="B23" s="92"/>
      <c r="C23" s="84"/>
      <c r="D23" s="93"/>
      <c r="E23" s="85"/>
      <c r="F23" s="86"/>
      <c r="G23" s="84"/>
      <c r="H23" s="127"/>
      <c r="I23" s="87"/>
      <c r="J23" s="15"/>
    </row>
    <row r="24" spans="2:10" ht="12" customHeight="1" x14ac:dyDescent="0.25">
      <c r="B24" s="102" t="s">
        <v>120</v>
      </c>
      <c r="C24" s="95" t="s">
        <v>27</v>
      </c>
      <c r="D24" s="96"/>
      <c r="E24" s="97"/>
      <c r="F24" s="98"/>
      <c r="G24" s="99"/>
      <c r="H24" s="118"/>
      <c r="I24" s="119"/>
      <c r="J24" s="15"/>
    </row>
    <row r="25" spans="2:10" ht="12" customHeight="1" x14ac:dyDescent="0.25">
      <c r="B25" s="50" t="s">
        <v>170</v>
      </c>
      <c r="C25" s="89" t="s">
        <v>95</v>
      </c>
      <c r="D25" s="89" t="s">
        <v>28</v>
      </c>
      <c r="E25" s="25" t="s">
        <v>48</v>
      </c>
      <c r="F25">
        <v>120</v>
      </c>
      <c r="G25" s="18">
        <v>1</v>
      </c>
      <c r="H25" s="120"/>
      <c r="I25" s="121"/>
      <c r="J25" s="15"/>
    </row>
    <row r="26" spans="2:10" ht="12" customHeight="1" x14ac:dyDescent="0.25">
      <c r="B26" s="50" t="s">
        <v>171</v>
      </c>
      <c r="C26" s="89" t="s">
        <v>117</v>
      </c>
      <c r="D26" s="89" t="s">
        <v>28</v>
      </c>
      <c r="E26" s="25" t="s">
        <v>29</v>
      </c>
      <c r="F26">
        <v>1</v>
      </c>
      <c r="G26" s="18">
        <v>1</v>
      </c>
      <c r="H26" s="120"/>
      <c r="I26" s="121"/>
      <c r="J26" s="15"/>
    </row>
    <row r="27" spans="2:10" ht="12" customHeight="1" x14ac:dyDescent="0.25">
      <c r="B27" s="50" t="s">
        <v>172</v>
      </c>
      <c r="C27" s="89" t="s">
        <v>113</v>
      </c>
      <c r="D27" s="89" t="s">
        <v>28</v>
      </c>
      <c r="E27" s="25" t="s">
        <v>48</v>
      </c>
      <c r="F27">
        <v>120</v>
      </c>
      <c r="G27" s="18">
        <v>1</v>
      </c>
      <c r="H27" s="120"/>
      <c r="I27" s="121"/>
      <c r="J27" s="15"/>
    </row>
    <row r="28" spans="2:10" ht="12" customHeight="1" x14ac:dyDescent="0.25">
      <c r="B28" s="50" t="s">
        <v>173</v>
      </c>
      <c r="C28" s="89" t="s">
        <v>114</v>
      </c>
      <c r="D28" s="89" t="s">
        <v>28</v>
      </c>
      <c r="E28" s="25" t="s">
        <v>29</v>
      </c>
      <c r="F28">
        <v>1</v>
      </c>
      <c r="G28" s="18">
        <v>1</v>
      </c>
      <c r="H28" s="120"/>
      <c r="I28" s="121"/>
      <c r="J28" s="15"/>
    </row>
    <row r="29" spans="2:10" ht="12" customHeight="1" x14ac:dyDescent="0.25">
      <c r="B29" s="50" t="s">
        <v>174</v>
      </c>
      <c r="C29" s="89" t="s">
        <v>96</v>
      </c>
      <c r="D29" s="89" t="s">
        <v>28</v>
      </c>
      <c r="E29" s="25" t="s">
        <v>29</v>
      </c>
      <c r="F29">
        <v>1</v>
      </c>
      <c r="G29" s="18">
        <v>1</v>
      </c>
      <c r="H29" s="120"/>
      <c r="I29" s="121"/>
      <c r="J29" s="15"/>
    </row>
    <row r="30" spans="2:10" ht="12" customHeight="1" x14ac:dyDescent="0.25">
      <c r="B30" s="50" t="s">
        <v>175</v>
      </c>
      <c r="C30" s="89" t="s">
        <v>97</v>
      </c>
      <c r="D30" s="89" t="s">
        <v>28</v>
      </c>
      <c r="E30" s="25" t="s">
        <v>29</v>
      </c>
      <c r="F30">
        <v>1</v>
      </c>
      <c r="G30" s="18">
        <v>1</v>
      </c>
      <c r="H30" s="120"/>
      <c r="I30" s="121"/>
      <c r="J30" s="15"/>
    </row>
    <row r="31" spans="2:10" ht="12" customHeight="1" x14ac:dyDescent="0.25">
      <c r="B31" s="50" t="s">
        <v>176</v>
      </c>
      <c r="C31" s="89" t="s">
        <v>116</v>
      </c>
      <c r="D31" s="89" t="s">
        <v>28</v>
      </c>
      <c r="E31" s="25" t="s">
        <v>29</v>
      </c>
      <c r="F31">
        <v>1</v>
      </c>
      <c r="G31" s="18">
        <v>1</v>
      </c>
      <c r="H31" s="120"/>
      <c r="I31" s="121"/>
      <c r="J31" s="15"/>
    </row>
    <row r="32" spans="2:10" ht="12" customHeight="1" x14ac:dyDescent="0.25">
      <c r="B32" s="102" t="s">
        <v>121</v>
      </c>
      <c r="C32" s="95" t="s">
        <v>101</v>
      </c>
      <c r="D32" s="96" t="s">
        <v>28</v>
      </c>
      <c r="E32" s="97" t="s">
        <v>29</v>
      </c>
      <c r="F32" s="98">
        <v>1</v>
      </c>
      <c r="G32" s="99">
        <v>1</v>
      </c>
      <c r="H32" s="118"/>
      <c r="I32" s="119"/>
      <c r="J32" s="15"/>
    </row>
    <row r="33" spans="2:10" ht="12" customHeight="1" x14ac:dyDescent="0.25">
      <c r="B33" s="102" t="s">
        <v>122</v>
      </c>
      <c r="C33" s="95" t="s">
        <v>93</v>
      </c>
      <c r="D33" s="96" t="s">
        <v>94</v>
      </c>
      <c r="E33" s="97" t="s">
        <v>29</v>
      </c>
      <c r="F33" s="98"/>
      <c r="G33" s="99"/>
      <c r="H33" s="118"/>
      <c r="I33" s="119"/>
      <c r="J33" s="15"/>
    </row>
    <row r="34" spans="2:10" ht="12" customHeight="1" x14ac:dyDescent="0.25">
      <c r="B34" s="50"/>
      <c r="C34" s="89"/>
      <c r="D34" s="89"/>
      <c r="E34" s="25"/>
      <c r="G34" s="18"/>
      <c r="H34" s="120"/>
      <c r="I34" s="121"/>
      <c r="J34" s="15"/>
    </row>
    <row r="35" spans="2:10" ht="12" customHeight="1" thickBot="1" x14ac:dyDescent="0.3">
      <c r="B35" s="90"/>
      <c r="C35" s="91"/>
      <c r="D35" s="91"/>
      <c r="E35" s="28"/>
      <c r="F35" s="11"/>
      <c r="G35" s="19"/>
      <c r="H35" s="124"/>
      <c r="I35" s="125"/>
      <c r="J35" s="16"/>
    </row>
    <row r="38" spans="2:10" ht="12" customHeight="1" x14ac:dyDescent="0.25">
      <c r="I38" s="126"/>
    </row>
  </sheetData>
  <mergeCells count="9">
    <mergeCell ref="J8:J9"/>
    <mergeCell ref="B8:B9"/>
    <mergeCell ref="C8:C9"/>
    <mergeCell ref="D8:D9"/>
    <mergeCell ref="E8:E9"/>
    <mergeCell ref="F8:F9"/>
    <mergeCell ref="G8:G9"/>
    <mergeCell ref="H8:H9"/>
    <mergeCell ref="I8:I9"/>
  </mergeCells>
  <phoneticPr fontId="3" type="noConversion"/>
  <dataValidations disablePrompts="1" count="4">
    <dataValidation operator="greaterThan" allowBlank="1" showInputMessage="1" showErrorMessage="1" error="Input Number" sqref="G1:G1048576" xr:uid="{E28ACF74-FA55-4465-BDF9-FCFCE7BB3F94}"/>
    <dataValidation type="whole" operator="greaterThan" allowBlank="1" showInputMessage="1" showErrorMessage="1" error="Input Number" sqref="F1:F1048576" xr:uid="{6F62F347-B714-439F-BCF3-2E3FF5B633F5}">
      <formula1>0</formula1>
    </dataValidation>
    <dataValidation type="list" allowBlank="1" showInputMessage="1" showErrorMessage="1" error="See Drop Down Menu" sqref="E1:E1048576" xr:uid="{369499F0-64F1-4677-8C67-450C3820B1F8}">
      <formula1>#REF!</formula1>
    </dataValidation>
    <dataValidation type="list" allowBlank="1" showInputMessage="1" showErrorMessage="1" error="Use Drop Down List_x000a_" sqref="D1:D1048576" xr:uid="{60BC3FEA-F038-4231-A7F0-3345CB42A887}">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2E18-0D55-4132-9E8D-70D8A638F0A8}">
  <dimension ref="B1:J35"/>
  <sheetViews>
    <sheetView zoomScaleNormal="100" workbookViewId="0">
      <pane xSplit="3" ySplit="9" topLeftCell="D10" activePane="bottomRight" state="frozen"/>
      <selection pane="topRight" activeCell="D1" sqref="D1"/>
      <selection pane="bottomLeft" activeCell="A9" sqref="A9"/>
      <selection pane="bottomRight" activeCell="C36" sqref="C36"/>
    </sheetView>
  </sheetViews>
  <sheetFormatPr defaultRowHeight="12" customHeight="1" x14ac:dyDescent="0.25"/>
  <cols>
    <col min="1" max="1" width="1.140625" customWidth="1"/>
    <col min="2" max="2" width="14.28515625" customWidth="1"/>
    <col min="3" max="3" width="57.85546875" customWidth="1"/>
    <col min="4" max="4" width="21.5703125" customWidth="1"/>
    <col min="5" max="5" width="7.28515625" customWidth="1"/>
    <col min="6" max="7" width="10.85546875" customWidth="1"/>
    <col min="8" max="8" width="25.42578125" style="4" customWidth="1"/>
    <col min="9" max="9" width="16.7109375" style="4" customWidth="1"/>
    <col min="10" max="10" width="50.42578125" bestFit="1" customWidth="1"/>
  </cols>
  <sheetData>
    <row r="1" spans="2:10" ht="12" customHeight="1" x14ac:dyDescent="0.25">
      <c r="B1" s="8" t="s">
        <v>0</v>
      </c>
      <c r="C1" s="5" t="s">
        <v>124</v>
      </c>
    </row>
    <row r="2" spans="2:10" ht="12" customHeight="1" x14ac:dyDescent="0.25">
      <c r="B2" s="8" t="s">
        <v>1</v>
      </c>
      <c r="C2" s="5"/>
    </row>
    <row r="3" spans="2:10" ht="12" customHeight="1" x14ac:dyDescent="0.25">
      <c r="B3" s="8" t="s">
        <v>2</v>
      </c>
      <c r="C3" s="5"/>
    </row>
    <row r="4" spans="2:10" ht="12" customHeight="1" x14ac:dyDescent="0.25">
      <c r="B4" s="8" t="s">
        <v>3</v>
      </c>
      <c r="C4" s="5"/>
    </row>
    <row r="5" spans="2:10" ht="12" customHeight="1" x14ac:dyDescent="0.25">
      <c r="B5" s="8" t="s">
        <v>11</v>
      </c>
      <c r="C5" s="5"/>
    </row>
    <row r="6" spans="2:10" ht="12" customHeight="1" x14ac:dyDescent="0.25">
      <c r="B6" s="8" t="s">
        <v>12</v>
      </c>
      <c r="C6" s="5"/>
    </row>
    <row r="7" spans="2:10" ht="12" customHeight="1" thickBot="1" x14ac:dyDescent="0.3"/>
    <row r="8" spans="2:10" s="3" customFormat="1" ht="12" customHeight="1" x14ac:dyDescent="0.25">
      <c r="B8" s="186" t="s">
        <v>33</v>
      </c>
      <c r="C8" s="188" t="s">
        <v>4</v>
      </c>
      <c r="D8" s="188" t="s">
        <v>14</v>
      </c>
      <c r="E8" s="152" t="s">
        <v>15</v>
      </c>
      <c r="F8" s="154" t="s">
        <v>16</v>
      </c>
      <c r="G8" s="156" t="s">
        <v>156</v>
      </c>
      <c r="H8" s="160" t="s">
        <v>18</v>
      </c>
      <c r="I8" s="162" t="s">
        <v>5</v>
      </c>
      <c r="J8" s="150" t="s">
        <v>7</v>
      </c>
    </row>
    <row r="9" spans="2:10" s="3" customFormat="1" ht="12" customHeight="1" thickBot="1" x14ac:dyDescent="0.3">
      <c r="B9" s="187"/>
      <c r="C9" s="189"/>
      <c r="D9" s="189"/>
      <c r="E9" s="153"/>
      <c r="F9" s="155"/>
      <c r="G9" s="157"/>
      <c r="H9" s="190"/>
      <c r="I9" s="191"/>
      <c r="J9" s="151"/>
    </row>
    <row r="10" spans="2:10" s="7" customFormat="1" ht="30" x14ac:dyDescent="0.25">
      <c r="B10" s="49">
        <v>4.2</v>
      </c>
      <c r="C10" s="113" t="s">
        <v>157</v>
      </c>
      <c r="D10" s="20"/>
      <c r="E10" s="26"/>
      <c r="F10" s="17"/>
      <c r="G10" s="27"/>
      <c r="H10" s="79"/>
      <c r="I10" s="21"/>
      <c r="J10" s="20"/>
    </row>
    <row r="11" spans="2:10" ht="12" customHeight="1" x14ac:dyDescent="0.25">
      <c r="B11" s="108" t="s">
        <v>36</v>
      </c>
      <c r="C11" s="109" t="s">
        <v>25</v>
      </c>
      <c r="D11" s="110"/>
      <c r="E11" s="97"/>
      <c r="F11" s="98"/>
      <c r="G11" s="99"/>
      <c r="H11" s="100"/>
      <c r="I11" s="101"/>
      <c r="J11" s="15"/>
    </row>
    <row r="12" spans="2:10" ht="12" customHeight="1" x14ac:dyDescent="0.25">
      <c r="B12" s="63" t="s">
        <v>37</v>
      </c>
      <c r="C12" s="15" t="s">
        <v>25</v>
      </c>
      <c r="D12" s="15" t="s">
        <v>21</v>
      </c>
      <c r="E12" s="25" t="s">
        <v>22</v>
      </c>
      <c r="F12">
        <v>6</v>
      </c>
      <c r="G12" s="18">
        <v>1</v>
      </c>
      <c r="H12" s="33"/>
      <c r="I12" s="10"/>
      <c r="J12" s="15"/>
    </row>
    <row r="13" spans="2:10" ht="12" customHeight="1" x14ac:dyDescent="0.25">
      <c r="B13" s="50" t="s">
        <v>38</v>
      </c>
      <c r="C13" s="89" t="s">
        <v>153</v>
      </c>
      <c r="D13" s="89" t="s">
        <v>40</v>
      </c>
      <c r="E13" s="25" t="s">
        <v>48</v>
      </c>
      <c r="G13" s="18"/>
      <c r="H13" s="120"/>
      <c r="I13" s="121"/>
      <c r="J13" s="15"/>
    </row>
    <row r="14" spans="2:10" ht="12" customHeight="1" x14ac:dyDescent="0.25">
      <c r="B14" s="63" t="s">
        <v>177</v>
      </c>
      <c r="C14" s="89" t="s">
        <v>154</v>
      </c>
      <c r="D14" s="89" t="s">
        <v>54</v>
      </c>
      <c r="E14" s="25" t="s">
        <v>48</v>
      </c>
      <c r="G14" s="18"/>
      <c r="H14" s="120"/>
      <c r="I14" s="121"/>
      <c r="J14" s="15"/>
    </row>
    <row r="15" spans="2:10" ht="12" customHeight="1" x14ac:dyDescent="0.25">
      <c r="B15" s="50" t="s">
        <v>178</v>
      </c>
      <c r="C15" s="89" t="s">
        <v>155</v>
      </c>
      <c r="D15" s="89" t="s">
        <v>47</v>
      </c>
      <c r="E15" s="25" t="s">
        <v>48</v>
      </c>
      <c r="G15" s="18"/>
      <c r="H15" s="120"/>
      <c r="I15" s="121"/>
      <c r="J15" s="15"/>
    </row>
    <row r="16" spans="2:10" ht="12" customHeight="1" x14ac:dyDescent="0.25">
      <c r="B16" s="63"/>
      <c r="C16" s="15"/>
      <c r="D16" s="15"/>
      <c r="E16" s="25"/>
      <c r="G16" s="18"/>
      <c r="H16" s="33"/>
      <c r="I16" s="10"/>
      <c r="J16" s="15"/>
    </row>
    <row r="17" spans="2:10" ht="12" customHeight="1" x14ac:dyDescent="0.25">
      <c r="B17" s="111" t="s">
        <v>42</v>
      </c>
      <c r="C17" s="109" t="s">
        <v>110</v>
      </c>
      <c r="D17" s="109"/>
      <c r="E17" s="103"/>
      <c r="F17" s="104"/>
      <c r="G17" s="105"/>
      <c r="H17" s="106"/>
      <c r="I17" s="107"/>
      <c r="J17" s="15"/>
    </row>
    <row r="18" spans="2:10" ht="12" customHeight="1" x14ac:dyDescent="0.25">
      <c r="B18" s="63" t="s">
        <v>45</v>
      </c>
      <c r="C18" s="15" t="s">
        <v>144</v>
      </c>
      <c r="D18" s="15" t="s">
        <v>47</v>
      </c>
      <c r="E18" s="25" t="s">
        <v>48</v>
      </c>
      <c r="F18">
        <v>30</v>
      </c>
      <c r="G18" s="18">
        <v>2</v>
      </c>
      <c r="H18" s="33"/>
      <c r="I18" s="10"/>
      <c r="J18" s="15" t="s">
        <v>158</v>
      </c>
    </row>
    <row r="19" spans="2:10" ht="12" customHeight="1" x14ac:dyDescent="0.25">
      <c r="B19" s="92" t="s">
        <v>49</v>
      </c>
      <c r="C19" s="18" t="s">
        <v>145</v>
      </c>
      <c r="D19" s="15" t="s">
        <v>54</v>
      </c>
      <c r="E19" s="25" t="s">
        <v>48</v>
      </c>
      <c r="F19">
        <v>30</v>
      </c>
      <c r="G19" s="18">
        <v>1</v>
      </c>
      <c r="H19" s="33"/>
      <c r="I19" s="10"/>
      <c r="J19" s="15" t="s">
        <v>158</v>
      </c>
    </row>
    <row r="20" spans="2:10" ht="12" customHeight="1" x14ac:dyDescent="0.25">
      <c r="B20" s="63" t="s">
        <v>52</v>
      </c>
      <c r="C20" s="18" t="s">
        <v>146</v>
      </c>
      <c r="D20" s="15" t="s">
        <v>57</v>
      </c>
      <c r="E20" s="25" t="s">
        <v>48</v>
      </c>
      <c r="F20">
        <v>10</v>
      </c>
      <c r="G20" s="18">
        <v>4</v>
      </c>
      <c r="H20" s="33"/>
      <c r="I20" s="10"/>
      <c r="J20" s="15" t="s">
        <v>158</v>
      </c>
    </row>
    <row r="21" spans="2:10" ht="12" customHeight="1" x14ac:dyDescent="0.25">
      <c r="B21" s="92" t="s">
        <v>55</v>
      </c>
      <c r="C21" s="18" t="s">
        <v>131</v>
      </c>
      <c r="D21" s="15" t="s">
        <v>57</v>
      </c>
      <c r="E21" s="25" t="s">
        <v>48</v>
      </c>
      <c r="F21">
        <v>20</v>
      </c>
      <c r="G21" s="18">
        <v>2</v>
      </c>
      <c r="H21" s="33"/>
      <c r="I21" s="10"/>
      <c r="J21" s="15"/>
    </row>
    <row r="22" spans="2:10" ht="12" customHeight="1" x14ac:dyDescent="0.25">
      <c r="B22" s="63" t="s">
        <v>58</v>
      </c>
      <c r="C22" s="18" t="s">
        <v>64</v>
      </c>
      <c r="D22" s="15" t="s">
        <v>40</v>
      </c>
      <c r="E22" s="25" t="s">
        <v>48</v>
      </c>
      <c r="F22">
        <v>10</v>
      </c>
      <c r="G22" s="18">
        <v>1</v>
      </c>
      <c r="H22" s="33"/>
      <c r="I22" s="10"/>
      <c r="J22" s="15"/>
    </row>
    <row r="23" spans="2:10" ht="12" customHeight="1" x14ac:dyDescent="0.25">
      <c r="B23" s="92"/>
      <c r="C23" s="18"/>
      <c r="D23" s="15"/>
      <c r="E23" s="25"/>
      <c r="G23" s="18"/>
      <c r="H23" s="33"/>
      <c r="I23" s="10"/>
      <c r="J23" s="15"/>
    </row>
    <row r="24" spans="2:10" ht="12" customHeight="1" x14ac:dyDescent="0.25">
      <c r="B24" s="112" t="s">
        <v>66</v>
      </c>
      <c r="C24" s="105" t="s">
        <v>27</v>
      </c>
      <c r="D24" s="110"/>
      <c r="E24" s="97"/>
      <c r="F24" s="98"/>
      <c r="G24" s="99"/>
      <c r="H24" s="100"/>
      <c r="I24" s="101"/>
      <c r="J24" s="15"/>
    </row>
    <row r="25" spans="2:10" ht="12" customHeight="1" x14ac:dyDescent="0.25">
      <c r="B25" s="63" t="s">
        <v>68</v>
      </c>
      <c r="C25" s="15" t="s">
        <v>95</v>
      </c>
      <c r="D25" s="15" t="s">
        <v>28</v>
      </c>
      <c r="E25" s="25" t="s">
        <v>48</v>
      </c>
      <c r="F25">
        <v>120</v>
      </c>
      <c r="G25" s="18">
        <v>1</v>
      </c>
      <c r="H25" s="33"/>
      <c r="I25" s="10"/>
      <c r="J25" s="15"/>
    </row>
    <row r="26" spans="2:10" ht="12" customHeight="1" x14ac:dyDescent="0.25">
      <c r="B26" s="63" t="s">
        <v>70</v>
      </c>
      <c r="C26" s="15" t="s">
        <v>117</v>
      </c>
      <c r="D26" s="15" t="s">
        <v>28</v>
      </c>
      <c r="E26" s="25" t="s">
        <v>29</v>
      </c>
      <c r="F26">
        <v>1</v>
      </c>
      <c r="G26" s="18">
        <v>1</v>
      </c>
      <c r="H26" s="33"/>
      <c r="I26" s="10"/>
      <c r="J26" s="15"/>
    </row>
    <row r="27" spans="2:10" ht="12" customHeight="1" x14ac:dyDescent="0.25">
      <c r="B27" s="63" t="s">
        <v>179</v>
      </c>
      <c r="C27" s="15" t="s">
        <v>113</v>
      </c>
      <c r="D27" s="15" t="s">
        <v>28</v>
      </c>
      <c r="E27" s="25" t="s">
        <v>48</v>
      </c>
      <c r="F27">
        <v>120</v>
      </c>
      <c r="G27" s="18">
        <v>1</v>
      </c>
      <c r="H27" s="33"/>
      <c r="I27" s="10"/>
      <c r="J27" s="15"/>
    </row>
    <row r="28" spans="2:10" ht="12" customHeight="1" x14ac:dyDescent="0.25">
      <c r="B28" s="63" t="s">
        <v>180</v>
      </c>
      <c r="C28" s="15" t="s">
        <v>114</v>
      </c>
      <c r="D28" s="15" t="s">
        <v>28</v>
      </c>
      <c r="E28" s="25" t="s">
        <v>29</v>
      </c>
      <c r="F28">
        <v>1</v>
      </c>
      <c r="G28" s="18">
        <v>1</v>
      </c>
      <c r="H28" s="33"/>
      <c r="I28" s="10"/>
      <c r="J28" s="15"/>
    </row>
    <row r="29" spans="2:10" ht="12" customHeight="1" x14ac:dyDescent="0.25">
      <c r="B29" s="63" t="s">
        <v>181</v>
      </c>
      <c r="C29" s="15" t="s">
        <v>96</v>
      </c>
      <c r="D29" s="15" t="s">
        <v>28</v>
      </c>
      <c r="E29" s="25" t="s">
        <v>29</v>
      </c>
      <c r="F29">
        <v>1</v>
      </c>
      <c r="G29" s="18">
        <v>1</v>
      </c>
      <c r="H29" s="33"/>
      <c r="I29" s="10"/>
      <c r="J29" s="15"/>
    </row>
    <row r="30" spans="2:10" ht="12" customHeight="1" x14ac:dyDescent="0.25">
      <c r="B30" s="63" t="s">
        <v>182</v>
      </c>
      <c r="C30" s="15" t="s">
        <v>97</v>
      </c>
      <c r="D30" s="15" t="s">
        <v>28</v>
      </c>
      <c r="E30" s="25" t="s">
        <v>29</v>
      </c>
      <c r="F30">
        <v>1</v>
      </c>
      <c r="G30" s="18">
        <v>1</v>
      </c>
      <c r="H30" s="33"/>
      <c r="I30" s="10"/>
      <c r="J30" s="15"/>
    </row>
    <row r="31" spans="2:10" ht="12" customHeight="1" x14ac:dyDescent="0.25">
      <c r="B31" s="63" t="s">
        <v>183</v>
      </c>
      <c r="C31" s="15" t="s">
        <v>116</v>
      </c>
      <c r="D31" s="15" t="s">
        <v>28</v>
      </c>
      <c r="E31" s="25" t="s">
        <v>29</v>
      </c>
      <c r="F31">
        <v>1</v>
      </c>
      <c r="G31" s="18">
        <v>1</v>
      </c>
      <c r="H31" s="33"/>
      <c r="I31" s="10"/>
      <c r="J31" s="15"/>
    </row>
    <row r="32" spans="2:10" ht="12" customHeight="1" x14ac:dyDescent="0.25">
      <c r="B32" s="111" t="s">
        <v>72</v>
      </c>
      <c r="C32" s="95" t="s">
        <v>101</v>
      </c>
      <c r="D32" s="110" t="s">
        <v>28</v>
      </c>
      <c r="E32" s="97" t="s">
        <v>29</v>
      </c>
      <c r="F32" s="98">
        <v>1</v>
      </c>
      <c r="G32" s="99">
        <v>1</v>
      </c>
      <c r="H32" s="100"/>
      <c r="I32" s="101"/>
      <c r="J32" s="15"/>
    </row>
    <row r="33" spans="2:10" ht="12" customHeight="1" x14ac:dyDescent="0.25">
      <c r="B33" s="111" t="s">
        <v>82</v>
      </c>
      <c r="C33" s="109" t="s">
        <v>93</v>
      </c>
      <c r="D33" s="110" t="s">
        <v>94</v>
      </c>
      <c r="E33" s="97" t="s">
        <v>29</v>
      </c>
      <c r="F33" s="98"/>
      <c r="G33" s="99"/>
      <c r="H33" s="100"/>
      <c r="I33" s="101"/>
      <c r="J33" s="15"/>
    </row>
    <row r="34" spans="2:10" ht="12" customHeight="1" x14ac:dyDescent="0.25">
      <c r="B34" s="63"/>
      <c r="C34" s="15"/>
      <c r="D34" s="15"/>
      <c r="E34" s="25"/>
      <c r="G34" s="18"/>
      <c r="H34" s="33"/>
      <c r="I34" s="10"/>
      <c r="J34" s="15"/>
    </row>
    <row r="35" spans="2:10" ht="12" customHeight="1" thickBot="1" x14ac:dyDescent="0.3">
      <c r="B35" s="28"/>
      <c r="C35" s="16"/>
      <c r="D35" s="16"/>
      <c r="E35" s="28"/>
      <c r="F35" s="11"/>
      <c r="G35" s="19"/>
      <c r="H35" s="34"/>
      <c r="I35" s="12"/>
      <c r="J35" s="16"/>
    </row>
  </sheetData>
  <mergeCells count="9">
    <mergeCell ref="J8:J9"/>
    <mergeCell ref="B8:B9"/>
    <mergeCell ref="C8:C9"/>
    <mergeCell ref="D8:D9"/>
    <mergeCell ref="E8:E9"/>
    <mergeCell ref="F8:F9"/>
    <mergeCell ref="G8:G9"/>
    <mergeCell ref="H8:H9"/>
    <mergeCell ref="I8:I9"/>
  </mergeCells>
  <phoneticPr fontId="3" type="noConversion"/>
  <dataValidations count="4">
    <dataValidation type="whole" operator="greaterThan" allowBlank="1" showInputMessage="1" showErrorMessage="1" error="Input Number" sqref="F1:F1048576" xr:uid="{08F456EC-2EFE-405F-A2C8-11C615E98366}">
      <formula1>0</formula1>
    </dataValidation>
    <dataValidation operator="greaterThan" allowBlank="1" showInputMessage="1" showErrorMessage="1" error="Input Number" sqref="G1:G1048576" xr:uid="{45B6DFF5-6535-4645-87F5-341C1E5FA355}"/>
    <dataValidation type="list" allowBlank="1" showInputMessage="1" showErrorMessage="1" error="Use Drop Down List_x000a_" sqref="D1:D1048576" xr:uid="{F81DCF7A-A4E2-4170-97C0-A79A4F2827A8}">
      <formula1>#REF!</formula1>
    </dataValidation>
    <dataValidation type="list" allowBlank="1" showInputMessage="1" showErrorMessage="1" error="See Drop Down Menu" sqref="E1:E1048576" xr:uid="{9D76300B-2171-4074-A646-F776E72B3FC2}">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4.2. Event 1</vt:lpstr>
      <vt:lpstr>Activities Budget</vt:lpstr>
      <vt:lpstr>Breakdown for ToR</vt:lpstr>
      <vt:lpstr>4.1 Workshop #1</vt:lpstr>
      <vt:lpstr>4.2. Workshop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Dewikumara, Christiena</dc:creator>
  <cp:keywords/>
  <dc:description/>
  <cp:lastModifiedBy>Tran, Anh</cp:lastModifiedBy>
  <cp:revision/>
  <dcterms:created xsi:type="dcterms:W3CDTF">2025-07-08T10:56:34Z</dcterms:created>
  <dcterms:modified xsi:type="dcterms:W3CDTF">2025-09-30T06:19:01Z</dcterms:modified>
  <cp:category/>
  <cp:contentStatus/>
</cp:coreProperties>
</file>